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784f0942-c3aa-443b-99d8-518bf996da68/"/>
    </mc:Choice>
  </mc:AlternateContent>
  <xr:revisionPtr revIDLastSave="0" documentId="13_ncr:1_{3B2CB61E-B344-43DB-BDEF-401DE5256AA5}" xr6:coauthVersionLast="47" xr6:coauthVersionMax="47" xr10:uidLastSave="{00000000-0000-0000-0000-000000000000}"/>
  <bookViews>
    <workbookView xWindow="-120" yWindow="-120" windowWidth="29040" windowHeight="17640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3">'Kap. 04'!$A$1:$G$176</definedName>
    <definedName name="_xlnm.Print_Area" localSheetId="8">'Kap. 09'!$A$2:$H$97</definedName>
    <definedName name="_xlnm.Print_Area" localSheetId="1">Kap.02!$A$1:$H$21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2" i="20" l="1"/>
  <c r="F8" i="23"/>
  <c r="F39" i="23"/>
  <c r="F28" i="23"/>
  <c r="F9" i="7"/>
  <c r="F7" i="23" l="1"/>
  <c r="E9" i="7"/>
  <c r="E22" i="1"/>
  <c r="E21" i="1"/>
  <c r="E30" i="1" s="1"/>
  <c r="G19" i="1"/>
  <c r="G26" i="1"/>
  <c r="F25" i="1"/>
  <c r="F22" i="1"/>
  <c r="F18" i="1"/>
  <c r="E25" i="1"/>
  <c r="G25" i="1" l="1"/>
  <c r="F21" i="1"/>
  <c r="F30" i="1" s="1"/>
  <c r="G22" i="1"/>
  <c r="G27" i="23" l="1"/>
  <c r="E8" i="23"/>
  <c r="F13" i="8"/>
  <c r="F7" i="8"/>
  <c r="F15" i="8" s="1"/>
  <c r="G15" i="7"/>
  <c r="E17" i="7"/>
  <c r="E8" i="7" s="1"/>
  <c r="E12" i="7"/>
  <c r="E171" i="20"/>
  <c r="E160" i="20"/>
  <c r="E73" i="20"/>
  <c r="F8" i="13"/>
  <c r="F83" i="23"/>
  <c r="F94" i="23"/>
  <c r="F61" i="23"/>
  <c r="F58" i="23"/>
  <c r="F57" i="23" l="1"/>
  <c r="F7" i="19"/>
  <c r="F10" i="26"/>
  <c r="F18" i="26" s="1"/>
  <c r="G24" i="19"/>
  <c r="F96" i="23" l="1"/>
  <c r="F17" i="2"/>
  <c r="F8" i="2"/>
  <c r="E17" i="2"/>
  <c r="E8" i="2"/>
  <c r="E20" i="2" l="1"/>
  <c r="F20" i="2"/>
  <c r="G18" i="2"/>
  <c r="F9" i="20" l="1"/>
  <c r="F17" i="7"/>
  <c r="F12" i="7"/>
  <c r="G11" i="13"/>
  <c r="F8" i="7" l="1"/>
  <c r="F19" i="7" s="1"/>
  <c r="G17" i="2"/>
  <c r="G20" i="2"/>
  <c r="G15" i="2"/>
  <c r="G93" i="23"/>
  <c r="E83" i="23"/>
  <c r="G20" i="19"/>
  <c r="F73" i="20"/>
  <c r="G12" i="7"/>
  <c r="G13" i="7"/>
  <c r="G19" i="19"/>
  <c r="G17" i="19"/>
  <c r="G96" i="20"/>
  <c r="G79" i="20"/>
  <c r="G13" i="20"/>
  <c r="E14" i="13"/>
  <c r="E8" i="13"/>
  <c r="E94" i="23"/>
  <c r="E61" i="23"/>
  <c r="E39" i="23"/>
  <c r="E28" i="23"/>
  <c r="E13" i="8"/>
  <c r="E7" i="8"/>
  <c r="E27" i="19"/>
  <c r="E7" i="19"/>
  <c r="E10" i="26"/>
  <c r="E18" i="26" s="1"/>
  <c r="E8" i="26"/>
  <c r="G14" i="20"/>
  <c r="E9" i="20"/>
  <c r="E8" i="3"/>
  <c r="E13" i="3" s="1"/>
  <c r="E18" i="1"/>
  <c r="G14" i="2"/>
  <c r="G31" i="23"/>
  <c r="G9" i="19"/>
  <c r="E32" i="19" l="1"/>
  <c r="E8" i="20"/>
  <c r="E174" i="20" s="1"/>
  <c r="G82" i="23" l="1"/>
  <c r="G17" i="7" l="1"/>
  <c r="G18" i="7"/>
  <c r="G12" i="3" l="1"/>
  <c r="F27" i="19" l="1"/>
  <c r="F8" i="26"/>
  <c r="F171" i="20"/>
  <c r="F160" i="20"/>
  <c r="F8" i="20" s="1"/>
  <c r="F174" i="20" s="1"/>
  <c r="F8" i="3"/>
  <c r="F13" i="3" s="1"/>
  <c r="F32" i="19" l="1"/>
  <c r="E58" i="23" l="1"/>
  <c r="G10" i="7" l="1"/>
  <c r="E19" i="7"/>
  <c r="G19" i="7" l="1"/>
  <c r="G12" i="20" l="1"/>
  <c r="G16" i="13" l="1"/>
  <c r="G10" i="13"/>
  <c r="G95" i="23"/>
  <c r="G92" i="23"/>
  <c r="G91" i="23"/>
  <c r="G90" i="23"/>
  <c r="G89" i="23"/>
  <c r="G88" i="23"/>
  <c r="G87" i="23"/>
  <c r="G86" i="23"/>
  <c r="G85" i="23"/>
  <c r="G84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0" i="23"/>
  <c r="G59" i="23"/>
  <c r="G41" i="23"/>
  <c r="G40" i="23"/>
  <c r="G37" i="23"/>
  <c r="G36" i="23"/>
  <c r="G35" i="23"/>
  <c r="G34" i="23"/>
  <c r="G32" i="23"/>
  <c r="G30" i="23"/>
  <c r="G26" i="23"/>
  <c r="G25" i="23"/>
  <c r="G23" i="23"/>
  <c r="G20" i="23"/>
  <c r="G17" i="23"/>
  <c r="G16" i="23"/>
  <c r="G15" i="23"/>
  <c r="G14" i="23"/>
  <c r="G13" i="23"/>
  <c r="G12" i="23"/>
  <c r="G11" i="23"/>
  <c r="G9" i="23"/>
  <c r="G14" i="8"/>
  <c r="G11" i="8"/>
  <c r="G9" i="8"/>
  <c r="G8" i="8"/>
  <c r="G9" i="7"/>
  <c r="G31" i="19"/>
  <c r="G30" i="19"/>
  <c r="G28" i="19"/>
  <c r="G25" i="19"/>
  <c r="G23" i="19"/>
  <c r="G22" i="19"/>
  <c r="G18" i="19"/>
  <c r="G16" i="19"/>
  <c r="G15" i="19"/>
  <c r="G14" i="19"/>
  <c r="G12" i="19"/>
  <c r="G11" i="19"/>
  <c r="G10" i="19"/>
  <c r="G8" i="19"/>
  <c r="G17" i="26"/>
  <c r="G16" i="26"/>
  <c r="G15" i="26"/>
  <c r="G14" i="26"/>
  <c r="G13" i="26"/>
  <c r="G12" i="26"/>
  <c r="G11" i="26"/>
  <c r="G168" i="20"/>
  <c r="G167" i="20"/>
  <c r="G166" i="20"/>
  <c r="G161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97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8" i="20"/>
  <c r="G77" i="20"/>
  <c r="G76" i="20"/>
  <c r="G75" i="20"/>
  <c r="G74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1" i="20"/>
  <c r="G10" i="20"/>
  <c r="G10" i="3"/>
  <c r="G9" i="3"/>
  <c r="G13" i="2"/>
  <c r="G12" i="2"/>
  <c r="G11" i="2"/>
  <c r="G10" i="2"/>
  <c r="G9" i="2"/>
  <c r="G24" i="1"/>
  <c r="G23" i="1"/>
  <c r="F14" i="13" l="1"/>
  <c r="F17" i="13" s="1"/>
  <c r="G8" i="2"/>
  <c r="G8" i="3" l="1"/>
  <c r="G10" i="26" l="1"/>
  <c r="G13" i="3" l="1"/>
  <c r="G160" i="20" l="1"/>
  <c r="G7" i="19" l="1"/>
  <c r="G58" i="23" l="1"/>
  <c r="G14" i="13" l="1"/>
  <c r="G13" i="8"/>
  <c r="G7" i="8"/>
  <c r="G18" i="1"/>
  <c r="G18" i="26" l="1"/>
  <c r="G27" i="19"/>
  <c r="G32" i="19"/>
  <c r="G83" i="23"/>
  <c r="G61" i="23"/>
  <c r="G21" i="1"/>
  <c r="G30" i="1"/>
  <c r="G73" i="20"/>
  <c r="E17" i="13"/>
  <c r="G17" i="13" s="1"/>
  <c r="G8" i="13"/>
  <c r="G39" i="23"/>
  <c r="G8" i="23"/>
  <c r="G28" i="23"/>
  <c r="G9" i="20"/>
  <c r="E7" i="23"/>
  <c r="E15" i="8"/>
  <c r="G15" i="8" s="1"/>
  <c r="E57" i="23"/>
  <c r="E96" i="23" l="1"/>
  <c r="G57" i="23"/>
  <c r="G8" i="7"/>
  <c r="G8" i="20"/>
  <c r="G7" i="23"/>
  <c r="G94" i="23" l="1"/>
  <c r="G174" i="20" l="1"/>
  <c r="G96" i="23"/>
</calcChain>
</file>

<file path=xl/sharedStrings.xml><?xml version="1.0" encoding="utf-8"?>
<sst xmlns="http://schemas.openxmlformats.org/spreadsheetml/2006/main" count="781" uniqueCount="365">
  <si>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</si>
  <si>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</si>
  <si>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</si>
  <si>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</si>
  <si>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</si>
  <si>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</si>
  <si>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</si>
  <si>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</si>
  <si>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</si>
  <si>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</si>
  <si>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</si>
  <si>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</si>
  <si>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</si>
  <si>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</si>
  <si>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</si>
  <si>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</si>
  <si>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</si>
  <si>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</si>
  <si>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</si>
  <si>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</si>
  <si>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</si>
  <si>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</si>
  <si>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</si>
  <si>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</si>
  <si>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</si>
  <si>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</si>
  <si>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</si>
  <si>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</si>
  <si>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</si>
  <si>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</si>
  <si>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</si>
  <si>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</si>
  <si>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</si>
  <si>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</si>
  <si>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</si>
  <si>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</si>
  <si>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</si>
  <si>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</si>
  <si>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</si>
  <si>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</si>
  <si>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</si>
  <si>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</si>
  <si>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</si>
  <si>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</si>
  <si>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</si>
  <si>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</si>
  <si>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</si>
  <si>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</si>
  <si>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</si>
  <si>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</si>
  <si>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</si>
  <si>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</si>
  <si>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</si>
  <si>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</si>
  <si>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</si>
  <si>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</si>
  <si>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</si>
  <si>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</si>
  <si>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</si>
  <si>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</si>
  <si>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</si>
  <si>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</si>
  <si>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</si>
  <si>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</si>
  <si>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</si>
  <si>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</si>
  <si>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</si>
  <si>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</si>
  <si>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</si>
  <si>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</si>
  <si>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</si>
  <si>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</si>
  <si>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</si>
  <si>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</si>
  <si>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</si>
  <si>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</si>
  <si>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</si>
  <si>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</si>
  <si>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</si>
  <si>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</si>
  <si>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</si>
  <si>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</si>
  <si>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</si>
  <si>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</si>
  <si>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</si>
  <si>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</si>
  <si>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</si>
  <si>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</si>
  <si>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</si>
  <si>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</si>
  <si>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</si>
  <si>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</si>
  <si>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</si>
  <si>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</si>
  <si>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</si>
  <si>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</si>
  <si>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</si>
  <si>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</si>
  <si>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</si>
  <si>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</si>
  <si>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</si>
  <si>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</si>
  <si>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</si>
  <si>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</si>
  <si>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</si>
  <si>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</si>
  <si>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</si>
  <si>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</si>
  <si>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</si>
  <si>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</si>
  <si>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</si>
  <si>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</si>
  <si>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</si>
  <si>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</si>
  <si>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</si>
  <si>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</si>
  <si>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</si>
  <si>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</si>
  <si>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</si>
  <si>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</si>
  <si>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</si>
  <si>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</si>
  <si>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</si>
  <si>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</si>
  <si>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</si>
  <si>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</si>
  <si>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</si>
  <si>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</si>
  <si>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</si>
  <si>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</si>
  <si>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</si>
  <si>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</si>
  <si>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</si>
  <si>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</si>
  <si>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</si>
  <si>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</si>
  <si>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</si>
  <si>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</si>
  <si>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</si>
  <si>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</si>
  <si>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</si>
  <si>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</si>
  <si>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</si>
  <si>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</si>
  <si>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</si>
  <si>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</si>
  <si>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</si>
  <si>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</si>
  <si>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</si>
  <si>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</si>
  <si>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</si>
  <si>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</si>
  <si>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</si>
  <si>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</si>
  <si>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</si>
  <si>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</si>
  <si>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</si>
  <si>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</si>
  <si>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</si>
  <si>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</si>
  <si>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</si>
  <si>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</si>
  <si>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</si>
  <si>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</si>
  <si>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</si>
  <si>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</si>
  <si>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</si>
  <si>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</si>
  <si>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</si>
  <si>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</si>
  <si>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</si>
  <si>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</si>
  <si>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</si>
  <si>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</si>
  <si>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</si>
  <si>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</si>
  <si>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</si>
  <si>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</si>
  <si>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</si>
  <si>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</si>
  <si>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</si>
  <si>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</si>
  <si>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</si>
  <si>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</si>
  <si>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</si>
  <si>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</si>
  <si>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</si>
  <si>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</si>
  <si>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</si>
  <si>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</si>
  <si>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</si>
  <si>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</si>
  <si>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</si>
  <si>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</si>
  <si>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</si>
  <si>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</si>
  <si>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</si>
  <si>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</si>
  <si>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</si>
  <si>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</si>
  <si>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</si>
  <si>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</si>
  <si>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</si>
  <si>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</si>
  <si>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</si>
  <si>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</si>
  <si>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</si>
  <si>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</si>
  <si>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</si>
  <si>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</si>
  <si>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</si>
  <si>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</si>
  <si>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</si>
  <si>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</si>
  <si>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</si>
  <si>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</si>
  <si>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</si>
  <si>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</si>
  <si>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</si>
  <si>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</si>
  <si>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</si>
  <si>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</si>
  <si>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</si>
  <si>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</si>
  <si>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</si>
  <si>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</si>
  <si>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</si>
  <si>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</si>
  <si>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</si>
  <si>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</si>
  <si>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</si>
  <si>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</si>
  <si>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</si>
  <si>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</si>
  <si>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</si>
  <si>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</si>
  <si>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</si>
  <si>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</si>
  <si>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</si>
  <si>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</si>
  <si>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</si>
  <si>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</si>
  <si>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</si>
  <si>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</si>
  <si>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</si>
  <si>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</si>
  <si>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</si>
  <si>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</si>
  <si>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</si>
  <si>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</si>
  <si>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</si>
  <si>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</si>
  <si>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</si>
  <si>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</si>
  <si>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</si>
  <si>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</si>
  <si>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</si>
  <si>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</si>
  <si>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</si>
  <si>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</si>
  <si>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</si>
  <si>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</si>
  <si>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</si>
  <si>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</si>
  <si>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</si>
  <si>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</si>
  <si>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</si>
  <si>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</si>
  <si>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</si>
  <si>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</si>
  <si>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</si>
  <si>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</si>
  <si>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</si>
  <si>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</si>
  <si>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</si>
  <si>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</si>
  <si>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</si>
  <si>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</si>
  <si>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</si>
  <si>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</si>
  <si>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</si>
  <si>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odbor evropských fondů ÚMČ</t>
  </si>
  <si>
    <t>právní služby, poskytnuté náhrady, sankce</t>
  </si>
  <si>
    <t>refundace</t>
  </si>
  <si>
    <t>pol. 5029 - ostatní platby za provedenou práci j.n.</t>
  </si>
  <si>
    <t>Čistá osmička</t>
  </si>
  <si>
    <t>2212 - silnice údržba</t>
  </si>
  <si>
    <t xml:space="preserve">        činnost odboru 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</si>
  <si>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</si>
  <si>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</si>
  <si>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</si>
  <si>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</si>
  <si>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</si>
  <si>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</si>
  <si>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</si>
  <si>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</si>
  <si>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</si>
  <si>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</si>
  <si>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</si>
  <si>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</si>
  <si>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</si>
  <si>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</si>
  <si>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</si>
  <si>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</si>
  <si>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</si>
  <si>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</si>
  <si>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</si>
  <si>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</si>
  <si>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</si>
  <si>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</si>
  <si>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</si>
  <si>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</si>
  <si>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</si>
  <si>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</si>
  <si>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</si>
  <si>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</si>
  <si>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</si>
  <si>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na rok 2023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</si>
  <si>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</si>
  <si>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</si>
  <si>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</si>
  <si>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</si>
  <si>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</si>
  <si>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</si>
  <si>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</si>
  <si>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0227</t>
  </si>
  <si>
    <t>výstavba a modernizace zařízení na sběr, 
třídění a využití odpadu (podzemní kontejnery)</t>
  </si>
  <si>
    <t>5512 - ochrana obyvatelstva</t>
  </si>
  <si>
    <t>5213 - krizová opatření</t>
  </si>
  <si>
    <t>rezerva na krizové situace</t>
  </si>
  <si>
    <t>energetické poradenství - vytápění škol. objektů</t>
  </si>
  <si>
    <t>z toho: účelový příspěvek na energie vč. platů topičů, vodné a stočné</t>
  </si>
  <si>
    <t>odbor sociálních věcí a zdravotnictví ÚMČ</t>
  </si>
  <si>
    <t>0825</t>
  </si>
  <si>
    <t>SPOD / (1.1.2023-31.1.2023 SP)</t>
  </si>
  <si>
    <t>pol. 5901 - účelová rezerva FZ</t>
  </si>
  <si>
    <t>odbor sociálně právní ochrany dětí ÚMČ</t>
  </si>
  <si>
    <t>Návrh Rozpočtu městské části Praha 8 na rok 2024</t>
  </si>
  <si>
    <t>na rok 2024</t>
  </si>
  <si>
    <t>2024/2023</t>
  </si>
  <si>
    <t>plánování a rozvoj</t>
  </si>
  <si>
    <t>agenda 21</t>
  </si>
  <si>
    <t>Příloha č. 3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</si>
  <si>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</si>
  <si>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</si>
  <si>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</si>
  <si>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</si>
  <si>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</si>
  <si>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</si>
  <si>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branné dny</t>
  </si>
  <si>
    <t>územní, urbanistické a idiově architektonické studie</t>
  </si>
  <si>
    <t>realizace projektů</t>
  </si>
  <si>
    <t>činnost odd.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</si>
  <si>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</si>
  <si>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</si>
  <si>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</si>
  <si>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</si>
  <si>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</si>
  <si>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praktické cvičení - aktivní střelec, požár, první pomoc</t>
  </si>
  <si>
    <t>péče o památkové zóny, drobná umělecká díla</t>
  </si>
  <si>
    <t>dar Romodromu na pořádání hudebního festivalu 2024</t>
  </si>
  <si>
    <t>elektrická energie VO parkoviště Nekvasilova, osvětlení parku Krakov, kašna V Holešovičkách</t>
  </si>
  <si>
    <t>Zastupitelstva městské části Praha 8</t>
  </si>
  <si>
    <t>ze dne 21. února 2024</t>
  </si>
  <si>
    <t>usnesení č. Usn ZMC 001/2024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</si>
</sst>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4" fillId="0" borderId="0" applyFont="0" applyFill="0" applyBorder="0" applyAlignment="0" applyProtection="0"/>
  </cellStyleXfs>
  <cellXfs count="595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0" fillId="0" borderId="0" xfId="0" applyNumberFormat="1"/>
    <xf numFmtId="0" fontId="26" fillId="0" borderId="0" xfId="0" applyFont="1"/>
    <xf numFmtId="0" fontId="23" fillId="2" borderId="0" xfId="0" applyFont="1" applyFill="1"/>
    <xf numFmtId="0" fontId="25" fillId="0" borderId="0" xfId="0" applyFont="1"/>
    <xf numFmtId="10" fontId="14" fillId="0" borderId="0" xfId="0" applyNumberFormat="1" applyFont="1"/>
    <xf numFmtId="10" fontId="0" fillId="0" borderId="0" xfId="0" applyNumberFormat="1"/>
    <xf numFmtId="0" fontId="28" fillId="0" borderId="0" xfId="0" applyFont="1" applyAlignment="1">
      <alignment wrapText="1"/>
    </xf>
    <xf numFmtId="2" fontId="1" fillId="0" borderId="0" xfId="0" applyNumberFormat="1" applyFont="1"/>
    <xf numFmtId="10" fontId="28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10" fontId="30" fillId="0" borderId="0" xfId="2" applyNumberFormat="1" applyFont="1" applyAlignment="1">
      <alignment horizontal="right" wrapText="1"/>
    </xf>
    <xf numFmtId="0" fontId="4" fillId="0" borderId="0" xfId="1" applyFont="1"/>
    <xf numFmtId="0" fontId="3" fillId="0" borderId="0" xfId="1" applyFont="1"/>
    <xf numFmtId="3" fontId="11" fillId="0" borderId="0" xfId="2" applyNumberFormat="1" applyFont="1"/>
    <xf numFmtId="3" fontId="18" fillId="0" borderId="0" xfId="0" applyNumberFormat="1" applyFont="1" applyAlignment="1">
      <alignment horizontal="right"/>
    </xf>
    <xf numFmtId="0" fontId="32" fillId="0" borderId="0" xfId="0" applyFont="1"/>
    <xf numFmtId="0" fontId="28" fillId="0" borderId="0" xfId="0" applyFont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14" fillId="2" borderId="33" xfId="0" applyFont="1" applyFill="1" applyBorder="1"/>
    <xf numFmtId="0" fontId="0" fillId="2" borderId="54" xfId="0" applyFill="1" applyBorder="1"/>
    <xf numFmtId="3" fontId="7" fillId="2" borderId="21" xfId="2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0" fontId="14" fillId="2" borderId="16" xfId="0" applyFont="1" applyFill="1" applyBorder="1"/>
    <xf numFmtId="0" fontId="24" fillId="2" borderId="16" xfId="0" applyFont="1" applyFill="1" applyBorder="1"/>
    <xf numFmtId="0" fontId="1" fillId="2" borderId="21" xfId="0" applyFont="1" applyFill="1" applyBorder="1"/>
    <xf numFmtId="0" fontId="1" fillId="2" borderId="20" xfId="0" applyFont="1" applyFill="1" applyBorder="1"/>
    <xf numFmtId="0" fontId="0" fillId="2" borderId="16" xfId="0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7" fillId="2" borderId="12" xfId="2" applyFont="1" applyFill="1" applyBorder="1" applyAlignment="1">
      <alignment horizont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49" fontId="7" fillId="2" borderId="15" xfId="2" applyNumberFormat="1" applyFont="1" applyFill="1" applyBorder="1" applyAlignment="1">
      <alignment horizontal="center"/>
    </xf>
    <xf numFmtId="49" fontId="17" fillId="2" borderId="14" xfId="2" applyNumberFormat="1" applyFont="1" applyFill="1" applyBorder="1"/>
    <xf numFmtId="0" fontId="17" fillId="2" borderId="14" xfId="2" applyFont="1" applyFill="1" applyBorder="1"/>
    <xf numFmtId="49" fontId="7" fillId="2" borderId="4" xfId="2" applyNumberFormat="1" applyFont="1" applyFill="1" applyBorder="1" applyAlignment="1">
      <alignment horizontal="center"/>
    </xf>
    <xf numFmtId="0" fontId="17" fillId="2" borderId="18" xfId="2" applyFont="1" applyFill="1" applyBorder="1"/>
    <xf numFmtId="49" fontId="6" fillId="2" borderId="44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3" fontId="11" fillId="2" borderId="0" xfId="2" applyNumberFormat="1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0" fontId="28" fillId="2" borderId="0" xfId="0" applyFont="1" applyFill="1" applyAlignment="1">
      <alignment wrapText="1"/>
    </xf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60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2" fontId="1" fillId="3" borderId="51" xfId="0" applyNumberFormat="1" applyFont="1" applyFill="1" applyBorder="1"/>
    <xf numFmtId="0" fontId="1" fillId="3" borderId="12" xfId="2" applyFill="1" applyBorder="1" applyAlignment="1">
      <alignment horizontal="center"/>
    </xf>
    <xf numFmtId="49" fontId="1" fillId="3" borderId="20" xfId="2" applyNumberFormat="1" applyFill="1" applyBorder="1" applyAlignment="1" applyProtection="1">
      <alignment horizontal="center"/>
      <protection locked="0"/>
    </xf>
    <xf numFmtId="0" fontId="1" fillId="3" borderId="21" xfId="2" applyFill="1" applyBorder="1" applyAlignment="1">
      <alignment horizontal="left"/>
    </xf>
    <xf numFmtId="0" fontId="1" fillId="3" borderId="19" xfId="2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0" fontId="1" fillId="2" borderId="22" xfId="2" applyFill="1" applyBorder="1"/>
    <xf numFmtId="0" fontId="1" fillId="2" borderId="20" xfId="0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16" xfId="0" applyNumberFormat="1" applyFont="1" applyFill="1" applyBorder="1"/>
    <xf numFmtId="0" fontId="1" fillId="2" borderId="16" xfId="0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3" xfId="0" applyFont="1" applyFill="1" applyBorder="1"/>
    <xf numFmtId="0" fontId="1" fillId="2" borderId="2" xfId="0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0" fontId="0" fillId="2" borderId="33" xfId="0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49" fontId="17" fillId="2" borderId="16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7" fillId="2" borderId="9" xfId="2" applyNumberFormat="1" applyFont="1" applyFill="1" applyBorder="1" applyAlignment="1">
      <alignment horizontal="left"/>
    </xf>
    <xf numFmtId="49" fontId="17" fillId="2" borderId="12" xfId="2" applyNumberFormat="1" applyFont="1" applyFill="1" applyBorder="1" applyAlignment="1">
      <alignment horizontal="center"/>
    </xf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0" fontId="25" fillId="2" borderId="33" xfId="0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16" xfId="0" applyFont="1" applyFill="1" applyBorder="1"/>
    <xf numFmtId="0" fontId="18" fillId="2" borderId="21" xfId="0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3" fontId="18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0" fontId="18" fillId="2" borderId="20" xfId="0" applyFont="1" applyFill="1" applyBorder="1" applyAlignment="1">
      <alignment horizontal="center"/>
    </xf>
    <xf numFmtId="0" fontId="7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4" fillId="2" borderId="38" xfId="0" applyFont="1" applyFill="1" applyBorder="1"/>
    <xf numFmtId="0" fontId="4" fillId="2" borderId="45" xfId="1" applyFont="1" applyFill="1" applyBorder="1"/>
    <xf numFmtId="0" fontId="1" fillId="2" borderId="11" xfId="1" applyFill="1" applyBorder="1"/>
    <xf numFmtId="0" fontId="23" fillId="2" borderId="34" xfId="0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1" fillId="2" borderId="51" xfId="0" applyNumberFormat="1" applyFont="1" applyFill="1" applyBorder="1"/>
    <xf numFmtId="0" fontId="0" fillId="2" borderId="62" xfId="0" applyFill="1" applyBorder="1"/>
    <xf numFmtId="2" fontId="7" fillId="2" borderId="51" xfId="0" applyNumberFormat="1" applyFont="1" applyFill="1" applyBorder="1"/>
    <xf numFmtId="2" fontId="1" fillId="2" borderId="60" xfId="0" applyNumberFormat="1" applyFont="1" applyFill="1" applyBorder="1"/>
    <xf numFmtId="0" fontId="0" fillId="2" borderId="42" xfId="0" applyFill="1" applyBorder="1"/>
    <xf numFmtId="2" fontId="7" fillId="2" borderId="60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3" fillId="2" borderId="58" xfId="2" applyFont="1" applyFill="1" applyBorder="1"/>
    <xf numFmtId="2" fontId="1" fillId="2" borderId="52" xfId="0" applyNumberFormat="1" applyFont="1" applyFill="1" applyBorder="1"/>
    <xf numFmtId="2" fontId="7" fillId="2" borderId="42" xfId="0" applyNumberFormat="1" applyFont="1" applyFill="1" applyBorder="1"/>
    <xf numFmtId="0" fontId="21" fillId="2" borderId="42" xfId="0" applyFont="1" applyFill="1" applyBorder="1"/>
    <xf numFmtId="2" fontId="1" fillId="2" borderId="61" xfId="0" applyNumberFormat="1" applyFont="1" applyFill="1" applyBorder="1"/>
    <xf numFmtId="0" fontId="0" fillId="2" borderId="48" xfId="0" applyFill="1" applyBorder="1"/>
    <xf numFmtId="0" fontId="1" fillId="0" borderId="14" xfId="2" applyBorder="1"/>
    <xf numFmtId="0" fontId="17" fillId="0" borderId="21" xfId="2" applyFont="1" applyBorder="1" applyAlignment="1">
      <alignment horizontal="center"/>
    </xf>
    <xf numFmtId="0" fontId="9" fillId="0" borderId="21" xfId="2" applyFont="1" applyBorder="1"/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2" fontId="0" fillId="0" borderId="0" xfId="0" applyNumberFormat="1"/>
    <xf numFmtId="0" fontId="30" fillId="2" borderId="0" xfId="0" applyFont="1" applyFill="1" applyAlignment="1">
      <alignment horizontal="center" wrapText="1"/>
    </xf>
    <xf numFmtId="43" fontId="0" fillId="0" borderId="0" xfId="4" applyFont="1"/>
    <xf numFmtId="43" fontId="0" fillId="0" borderId="0" xfId="4" applyFont="1" applyAlignment="1">
      <alignment vertical="center" wrapText="1"/>
    </xf>
    <xf numFmtId="43" fontId="0" fillId="0" borderId="0" xfId="4" applyFont="1" applyAlignment="1">
      <alignment wrapText="1"/>
    </xf>
    <xf numFmtId="43" fontId="0" fillId="0" borderId="0" xfId="4" applyFont="1" applyFill="1"/>
    <xf numFmtId="43" fontId="0" fillId="2" borderId="0" xfId="4" applyFont="1" applyFill="1"/>
    <xf numFmtId="43" fontId="23" fillId="0" borderId="0" xfId="4" applyFont="1"/>
    <xf numFmtId="2" fontId="1" fillId="2" borderId="0" xfId="0" applyNumberFormat="1" applyFont="1" applyFill="1"/>
    <xf numFmtId="2" fontId="0" fillId="2" borderId="0" xfId="0" applyNumberFormat="1" applyFill="1"/>
    <xf numFmtId="0" fontId="29" fillId="0" borderId="20" xfId="2" applyFont="1" applyBorder="1"/>
    <xf numFmtId="49" fontId="9" fillId="0" borderId="21" xfId="2" applyNumberFormat="1" applyFont="1" applyBorder="1" applyAlignment="1" applyProtection="1">
      <alignment horizontal="center"/>
      <protection locked="0"/>
    </xf>
    <xf numFmtId="0" fontId="9" fillId="0" borderId="16" xfId="2" applyFont="1" applyBorder="1" applyAlignment="1">
      <alignment horizontal="left"/>
    </xf>
    <xf numFmtId="0" fontId="9" fillId="0" borderId="10" xfId="2" applyFont="1" applyBorder="1"/>
    <xf numFmtId="2" fontId="1" fillId="3" borderId="62" xfId="0" applyNumberFormat="1" applyFont="1" applyFill="1" applyBorder="1"/>
    <xf numFmtId="0" fontId="18" fillId="2" borderId="23" xfId="0" applyFont="1" applyFill="1" applyBorder="1" applyAlignment="1">
      <alignment horizontal="left"/>
    </xf>
    <xf numFmtId="49" fontId="6" fillId="2" borderId="30" xfId="2" applyNumberFormat="1" applyFont="1" applyFill="1" applyBorder="1" applyAlignment="1">
      <alignment horizontal="center"/>
    </xf>
    <xf numFmtId="0" fontId="3" fillId="2" borderId="14" xfId="2" applyFont="1" applyFill="1" applyBorder="1" applyAlignment="1">
      <alignment wrapText="1"/>
    </xf>
    <xf numFmtId="0" fontId="9" fillId="2" borderId="21" xfId="0" applyFont="1" applyFill="1" applyBorder="1" applyAlignment="1">
      <alignment horizontal="left"/>
    </xf>
    <xf numFmtId="0" fontId="9" fillId="2" borderId="58" xfId="0" applyFont="1" applyFill="1" applyBorder="1"/>
    <xf numFmtId="0" fontId="12" fillId="2" borderId="58" xfId="0" applyFont="1" applyFill="1" applyBorder="1"/>
    <xf numFmtId="0" fontId="17" fillId="0" borderId="17" xfId="2" applyFont="1" applyBorder="1" applyAlignment="1">
      <alignment horizontal="center"/>
    </xf>
    <xf numFmtId="3" fontId="9" fillId="2" borderId="16" xfId="0" applyNumberFormat="1" applyFont="1" applyFill="1" applyBorder="1"/>
    <xf numFmtId="2" fontId="1" fillId="2" borderId="51" xfId="0" applyNumberFormat="1" applyFont="1" applyFill="1" applyBorder="1" applyAlignment="1">
      <alignment horizontal="right"/>
    </xf>
    <xf numFmtId="3" fontId="17" fillId="2" borderId="16" xfId="0" applyNumberFormat="1" applyFont="1" applyFill="1" applyBorder="1"/>
    <xf numFmtId="3" fontId="2" fillId="2" borderId="27" xfId="2" applyNumberFormat="1" applyFont="1" applyFill="1" applyBorder="1"/>
    <xf numFmtId="2" fontId="2" fillId="2" borderId="50" xfId="0" applyNumberFormat="1" applyFont="1" applyFill="1" applyBorder="1"/>
    <xf numFmtId="0" fontId="13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0" fontId="28" fillId="2" borderId="0" xfId="0" applyFont="1" applyFill="1" applyAlignment="1">
      <alignment horizontal="center" wrapText="1"/>
    </xf>
    <xf numFmtId="10" fontId="28" fillId="2" borderId="0" xfId="2" applyNumberFormat="1" applyFont="1" applyFill="1" applyAlignment="1">
      <alignment horizontal="center" wrapText="1"/>
    </xf>
    <xf numFmtId="0" fontId="22" fillId="2" borderId="0" xfId="0" applyFont="1" applyFill="1"/>
    <xf numFmtId="3" fontId="2" fillId="2" borderId="27" xfId="0" applyNumberFormat="1" applyFont="1" applyFill="1" applyBorder="1"/>
    <xf numFmtId="3" fontId="17" fillId="2" borderId="20" xfId="0" applyNumberFormat="1" applyFont="1" applyFill="1" applyBorder="1"/>
    <xf numFmtId="4" fontId="2" fillId="2" borderId="50" xfId="0" applyNumberFormat="1" applyFont="1" applyFill="1" applyBorder="1"/>
    <xf numFmtId="10" fontId="30" fillId="2" borderId="0" xfId="2" applyNumberFormat="1" applyFont="1" applyFill="1" applyAlignment="1">
      <alignment horizontal="center" wrapText="1"/>
    </xf>
    <xf numFmtId="0" fontId="28" fillId="2" borderId="0" xfId="0" applyFont="1" applyFill="1" applyAlignment="1">
      <alignment horizontal="right"/>
    </xf>
    <xf numFmtId="10" fontId="28" fillId="2" borderId="0" xfId="0" applyNumberFormat="1" applyFont="1" applyFill="1"/>
    <xf numFmtId="3" fontId="23" fillId="2" borderId="0" xfId="0" applyNumberFormat="1" applyFont="1" applyFill="1"/>
    <xf numFmtId="0" fontId="35" fillId="0" borderId="0" xfId="0" applyFont="1"/>
    <xf numFmtId="49" fontId="18" fillId="2" borderId="21" xfId="0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alignment horizontal="center"/>
      <protection locked="0"/>
    </xf>
    <xf numFmtId="0" fontId="9" fillId="0" borderId="21" xfId="2" applyFont="1" applyBorder="1" applyAlignment="1">
      <alignment horizontal="left"/>
    </xf>
    <xf numFmtId="0" fontId="9" fillId="0" borderId="19" xfId="2" applyFont="1" applyBorder="1"/>
    <xf numFmtId="49" fontId="17" fillId="2" borderId="0" xfId="2" applyNumberFormat="1" applyFont="1" applyFill="1" applyProtection="1">
      <protection locked="0"/>
    </xf>
    <xf numFmtId="49" fontId="17" fillId="2" borderId="16" xfId="2" applyNumberFormat="1" applyFont="1" applyFill="1" applyBorder="1" applyProtection="1">
      <protection locked="0"/>
    </xf>
    <xf numFmtId="0" fontId="17" fillId="2" borderId="16" xfId="2" applyFont="1" applyFill="1" applyBorder="1"/>
    <xf numFmtId="0" fontId="0" fillId="2" borderId="9" xfId="0" applyFill="1" applyBorder="1"/>
    <xf numFmtId="0" fontId="0" fillId="2" borderId="45" xfId="0" applyFill="1" applyBorder="1"/>
    <xf numFmtId="0" fontId="6" fillId="2" borderId="63" xfId="1" applyFont="1" applyFill="1" applyBorder="1"/>
    <xf numFmtId="49" fontId="6" fillId="2" borderId="18" xfId="1" applyNumberFormat="1" applyFont="1" applyFill="1" applyBorder="1" applyAlignment="1">
      <alignment horizontal="center"/>
    </xf>
    <xf numFmtId="49" fontId="6" fillId="2" borderId="39" xfId="1" applyNumberFormat="1" applyFont="1" applyFill="1" applyBorder="1" applyAlignment="1">
      <alignment horizontal="center"/>
    </xf>
    <xf numFmtId="0" fontId="3" fillId="3" borderId="11" xfId="2" applyFont="1" applyFill="1" applyBorder="1"/>
    <xf numFmtId="0" fontId="3" fillId="3" borderId="20" xfId="2" applyFont="1" applyFill="1" applyBorder="1"/>
    <xf numFmtId="0" fontId="18" fillId="2" borderId="14" xfId="2" applyFont="1" applyFill="1" applyBorder="1" applyAlignment="1">
      <alignment horizontal="left"/>
    </xf>
    <xf numFmtId="0" fontId="18" fillId="2" borderId="40" xfId="2" applyFont="1" applyFill="1" applyBorder="1" applyAlignment="1">
      <alignment horizontal="left"/>
    </xf>
    <xf numFmtId="0" fontId="3" fillId="3" borderId="34" xfId="2" applyFont="1" applyFill="1" applyBorder="1" applyAlignment="1">
      <alignment horizontal="lef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2" fontId="1" fillId="3" borderId="42" xfId="0" applyNumberFormat="1" applyFont="1" applyFill="1" applyBorder="1"/>
    <xf numFmtId="0" fontId="1" fillId="2" borderId="14" xfId="2" applyFill="1" applyBorder="1"/>
    <xf numFmtId="0" fontId="1" fillId="2" borderId="21" xfId="2" applyFill="1" applyBorder="1" applyAlignment="1">
      <alignment horizontal="center" vertical="center"/>
    </xf>
    <xf numFmtId="49" fontId="1" fillId="2" borderId="4" xfId="2" applyNumberFormat="1" applyFill="1" applyBorder="1" applyAlignment="1">
      <alignment horizontal="center"/>
    </xf>
    <xf numFmtId="0" fontId="1" fillId="2" borderId="5" xfId="2" applyFill="1" applyBorder="1" applyAlignment="1">
      <alignment horizontal="center" vertical="center"/>
    </xf>
    <xf numFmtId="4" fontId="17" fillId="2" borderId="0" xfId="2" applyNumberFormat="1" applyFont="1" applyFill="1"/>
    <xf numFmtId="4" fontId="17" fillId="2" borderId="0" xfId="0" applyNumberFormat="1" applyFont="1" applyFill="1"/>
    <xf numFmtId="4" fontId="9" fillId="2" borderId="0" xfId="2" applyNumberFormat="1" applyFont="1" applyFill="1"/>
    <xf numFmtId="4" fontId="9" fillId="2" borderId="0" xfId="0" applyNumberFormat="1" applyFont="1" applyFill="1"/>
    <xf numFmtId="4" fontId="9" fillId="2" borderId="0" xfId="2" applyNumberFormat="1" applyFont="1" applyFill="1" applyAlignment="1">
      <alignment horizontal="right"/>
    </xf>
    <xf numFmtId="0" fontId="0" fillId="2" borderId="10" xfId="0" applyFill="1" applyBorder="1"/>
    <xf numFmtId="49" fontId="7" fillId="0" borderId="12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49" fontId="31" fillId="0" borderId="12" xfId="0" applyNumberFormat="1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31" fillId="0" borderId="20" xfId="0" applyFont="1" applyBorder="1"/>
    <xf numFmtId="49" fontId="31" fillId="0" borderId="9" xfId="0" applyNumberFormat="1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31" fillId="0" borderId="11" xfId="0" applyFont="1" applyBorder="1"/>
    <xf numFmtId="49" fontId="6" fillId="0" borderId="9" xfId="0" applyNumberFormat="1" applyFont="1" applyBorder="1" applyAlignment="1">
      <alignment horizontal="center"/>
    </xf>
    <xf numFmtId="0" fontId="6" fillId="0" borderId="17" xfId="0" applyFont="1" applyBorder="1"/>
    <xf numFmtId="0" fontId="7" fillId="0" borderId="16" xfId="0" applyFont="1" applyBorder="1"/>
    <xf numFmtId="0" fontId="1" fillId="2" borderId="12" xfId="2" applyFill="1" applyBorder="1"/>
    <xf numFmtId="0" fontId="1" fillId="2" borderId="20" xfId="2" applyFill="1" applyBorder="1"/>
    <xf numFmtId="0" fontId="18" fillId="2" borderId="24" xfId="0" applyFont="1" applyFill="1" applyBorder="1"/>
    <xf numFmtId="0" fontId="12" fillId="2" borderId="22" xfId="0" applyFont="1" applyFill="1" applyBorder="1"/>
    <xf numFmtId="49" fontId="18" fillId="2" borderId="47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10" fontId="30" fillId="0" borderId="0" xfId="0" applyNumberFormat="1" applyFont="1" applyAlignment="1">
      <alignment horizontal="center" wrapText="1"/>
    </xf>
    <xf numFmtId="3" fontId="7" fillId="0" borderId="21" xfId="2" applyNumberFormat="1" applyFont="1" applyBorder="1"/>
    <xf numFmtId="2" fontId="7" fillId="0" borderId="51" xfId="0" applyNumberFormat="1" applyFont="1" applyBorder="1"/>
    <xf numFmtId="3" fontId="1" fillId="0" borderId="21" xfId="0" applyNumberFormat="1" applyFont="1" applyBorder="1"/>
    <xf numFmtId="2" fontId="1" fillId="0" borderId="51" xfId="0" applyNumberFormat="1" applyFont="1" applyBorder="1"/>
    <xf numFmtId="3" fontId="7" fillId="0" borderId="21" xfId="0" applyNumberFormat="1" applyFont="1" applyBorder="1"/>
    <xf numFmtId="3" fontId="7" fillId="0" borderId="21" xfId="2" applyNumberFormat="1" applyFont="1" applyBorder="1" applyAlignment="1">
      <alignment horizontal="right"/>
    </xf>
    <xf numFmtId="3" fontId="9" fillId="0" borderId="20" xfId="0" applyNumberFormat="1" applyFont="1" applyBorder="1"/>
    <xf numFmtId="3" fontId="9" fillId="0" borderId="23" xfId="0" applyNumberFormat="1" applyFont="1" applyBorder="1"/>
    <xf numFmtId="2" fontId="1" fillId="0" borderId="35" xfId="0" applyNumberFormat="1" applyFont="1" applyBorder="1"/>
    <xf numFmtId="3" fontId="2" fillId="0" borderId="27" xfId="2" applyNumberFormat="1" applyFont="1" applyBorder="1"/>
    <xf numFmtId="2" fontId="2" fillId="0" borderId="50" xfId="0" applyNumberFormat="1" applyFont="1" applyBorder="1"/>
    <xf numFmtId="3" fontId="1" fillId="0" borderId="21" xfId="2" applyNumberFormat="1" applyBorder="1"/>
    <xf numFmtId="3" fontId="1" fillId="0" borderId="14" xfId="2" applyNumberFormat="1" applyBorder="1"/>
    <xf numFmtId="2" fontId="1" fillId="0" borderId="51" xfId="0" applyNumberFormat="1" applyFont="1" applyBorder="1" applyAlignment="1">
      <alignment horizontal="right"/>
    </xf>
    <xf numFmtId="3" fontId="1" fillId="0" borderId="14" xfId="2" applyNumberFormat="1" applyBorder="1" applyAlignment="1">
      <alignment vertical="center"/>
    </xf>
    <xf numFmtId="3" fontId="17" fillId="0" borderId="16" xfId="0" applyNumberFormat="1" applyFont="1" applyBorder="1"/>
    <xf numFmtId="3" fontId="17" fillId="0" borderId="5" xfId="0" applyNumberFormat="1" applyFont="1" applyBorder="1"/>
    <xf numFmtId="2" fontId="7" fillId="0" borderId="6" xfId="0" applyNumberFormat="1" applyFont="1" applyBorder="1" applyAlignment="1">
      <alignment horizontal="right"/>
    </xf>
    <xf numFmtId="3" fontId="17" fillId="0" borderId="21" xfId="2" applyNumberFormat="1" applyFont="1" applyBorder="1"/>
    <xf numFmtId="2" fontId="7" fillId="0" borderId="51" xfId="0" applyNumberFormat="1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2" fontId="7" fillId="0" borderId="60" xfId="0" applyNumberFormat="1" applyFont="1" applyBorder="1" applyAlignment="1">
      <alignment horizontal="right"/>
    </xf>
    <xf numFmtId="0" fontId="1" fillId="0" borderId="21" xfId="0" applyFont="1" applyBorder="1"/>
    <xf numFmtId="2" fontId="1" fillId="0" borderId="60" xfId="0" applyNumberFormat="1" applyFont="1" applyBorder="1" applyAlignment="1">
      <alignment horizontal="right"/>
    </xf>
    <xf numFmtId="3" fontId="7" fillId="0" borderId="20" xfId="0" applyNumberFormat="1" applyFont="1" applyBorder="1"/>
    <xf numFmtId="2" fontId="7" fillId="0" borderId="60" xfId="0" applyNumberFormat="1" applyFont="1" applyBorder="1"/>
    <xf numFmtId="0" fontId="1" fillId="0" borderId="20" xfId="0" applyFont="1" applyBorder="1"/>
    <xf numFmtId="2" fontId="1" fillId="0" borderId="60" xfId="0" applyNumberFormat="1" applyFont="1" applyBorder="1"/>
    <xf numFmtId="3" fontId="1" fillId="0" borderId="20" xfId="0" applyNumberFormat="1" applyFont="1" applyBorder="1"/>
    <xf numFmtId="2" fontId="1" fillId="0" borderId="59" xfId="0" applyNumberFormat="1" applyFont="1" applyBorder="1"/>
    <xf numFmtId="3" fontId="2" fillId="0" borderId="27" xfId="0" applyNumberFormat="1" applyFont="1" applyBorder="1"/>
    <xf numFmtId="2" fontId="2" fillId="0" borderId="57" xfId="0" applyNumberFormat="1" applyFont="1" applyBorder="1"/>
    <xf numFmtId="3" fontId="6" fillId="0" borderId="21" xfId="2" applyNumberFormat="1" applyFont="1" applyBorder="1"/>
    <xf numFmtId="3" fontId="17" fillId="0" borderId="11" xfId="2" applyNumberFormat="1" applyFont="1" applyBorder="1"/>
    <xf numFmtId="2" fontId="17" fillId="0" borderId="51" xfId="0" applyNumberFormat="1" applyFont="1" applyBorder="1"/>
    <xf numFmtId="3" fontId="9" fillId="0" borderId="18" xfId="2" applyNumberFormat="1" applyFont="1" applyBorder="1"/>
    <xf numFmtId="2" fontId="9" fillId="0" borderId="51" xfId="0" applyNumberFormat="1" applyFont="1" applyBorder="1"/>
    <xf numFmtId="3" fontId="9" fillId="0" borderId="21" xfId="2" applyNumberFormat="1" applyFont="1" applyBorder="1"/>
    <xf numFmtId="2" fontId="9" fillId="0" borderId="51" xfId="0" applyNumberFormat="1" applyFont="1" applyBorder="1" applyAlignment="1">
      <alignment horizontal="right"/>
    </xf>
    <xf numFmtId="3" fontId="9" fillId="0" borderId="20" xfId="2" applyNumberFormat="1" applyFont="1" applyBorder="1"/>
    <xf numFmtId="3" fontId="17" fillId="0" borderId="20" xfId="2" applyNumberFormat="1" applyFont="1" applyBorder="1"/>
    <xf numFmtId="3" fontId="9" fillId="0" borderId="39" xfId="2" applyNumberFormat="1" applyFont="1" applyBorder="1"/>
    <xf numFmtId="2" fontId="9" fillId="0" borderId="35" xfId="0" applyNumberFormat="1" applyFont="1" applyBorder="1"/>
    <xf numFmtId="3" fontId="4" fillId="0" borderId="37" xfId="2" applyNumberFormat="1" applyFont="1" applyBorder="1"/>
    <xf numFmtId="3" fontId="12" fillId="0" borderId="21" xfId="0" applyNumberFormat="1" applyFont="1" applyBorder="1"/>
    <xf numFmtId="2" fontId="18" fillId="0" borderId="51" xfId="0" applyNumberFormat="1" applyFont="1" applyBorder="1"/>
    <xf numFmtId="3" fontId="1" fillId="0" borderId="40" xfId="0" applyNumberFormat="1" applyFont="1" applyBorder="1"/>
    <xf numFmtId="2" fontId="1" fillId="0" borderId="52" xfId="0" applyNumberFormat="1" applyFont="1" applyBorder="1"/>
    <xf numFmtId="2" fontId="7" fillId="0" borderId="42" xfId="0" applyNumberFormat="1" applyFont="1" applyBorder="1"/>
    <xf numFmtId="3" fontId="7" fillId="0" borderId="16" xfId="0" applyNumberFormat="1" applyFont="1" applyBorder="1"/>
    <xf numFmtId="0" fontId="1" fillId="0" borderId="14" xfId="0" applyFont="1" applyBorder="1"/>
    <xf numFmtId="3" fontId="1" fillId="0" borderId="14" xfId="0" applyNumberFormat="1" applyFont="1" applyBorder="1"/>
    <xf numFmtId="3" fontId="4" fillId="0" borderId="27" xfId="0" applyNumberFormat="1" applyFont="1" applyBorder="1"/>
    <xf numFmtId="4" fontId="7" fillId="0" borderId="60" xfId="0" applyNumberFormat="1" applyFont="1" applyBorder="1"/>
    <xf numFmtId="4" fontId="1" fillId="0" borderId="60" xfId="0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49" fontId="36" fillId="0" borderId="21" xfId="2" applyNumberFormat="1" applyFont="1" applyBorder="1" applyAlignment="1">
      <alignment horizontal="center"/>
    </xf>
    <xf numFmtId="164" fontId="1" fillId="0" borderId="21" xfId="2" applyNumberFormat="1" applyBorder="1"/>
    <xf numFmtId="164" fontId="2" fillId="0" borderId="27" xfId="2" applyNumberFormat="1" applyFont="1" applyBorder="1"/>
    <xf numFmtId="164" fontId="7" fillId="0" borderId="21" xfId="2" applyNumberFormat="1" applyFont="1" applyBorder="1"/>
    <xf numFmtId="49" fontId="18" fillId="2" borderId="23" xfId="0" applyNumberFormat="1" applyFont="1" applyFill="1" applyBorder="1" applyAlignment="1">
      <alignment horizontal="left"/>
    </xf>
    <xf numFmtId="0" fontId="9" fillId="2" borderId="14" xfId="0" applyFont="1" applyFill="1" applyBorder="1"/>
    <xf numFmtId="4" fontId="0" fillId="0" borderId="0" xfId="0" applyNumberFormat="1"/>
    <xf numFmtId="4" fontId="21" fillId="0" borderId="0" xfId="0" applyNumberFormat="1" applyFont="1"/>
    <xf numFmtId="0" fontId="18" fillId="0" borderId="22" xfId="0" applyFont="1" applyBorder="1"/>
    <xf numFmtId="0" fontId="18" fillId="0" borderId="17" xfId="0" applyFont="1" applyBorder="1"/>
    <xf numFmtId="0" fontId="33" fillId="0" borderId="22" xfId="0" applyFont="1" applyBorder="1"/>
    <xf numFmtId="2" fontId="25" fillId="0" borderId="51" xfId="0" applyNumberFormat="1" applyFont="1" applyBorder="1"/>
    <xf numFmtId="4" fontId="2" fillId="0" borderId="50" xfId="2" applyNumberFormat="1" applyFont="1" applyBorder="1"/>
    <xf numFmtId="0" fontId="9" fillId="2" borderId="14" xfId="0" applyFont="1" applyFill="1" applyBorder="1" applyAlignment="1">
      <alignment vertical="center" wrapText="1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left"/>
    </xf>
    <xf numFmtId="2" fontId="7" fillId="0" borderId="35" xfId="0" applyNumberFormat="1" applyFont="1" applyBorder="1" applyAlignment="1">
      <alignment horizontal="right"/>
    </xf>
    <xf numFmtId="2" fontId="7" fillId="0" borderId="42" xfId="0" applyNumberFormat="1" applyFont="1" applyBorder="1" applyAlignment="1">
      <alignment horizontal="righ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0" borderId="35" xfId="0" applyNumberFormat="1" applyFont="1" applyBorder="1" applyAlignment="1">
      <alignment horizontal="right"/>
    </xf>
    <xf numFmtId="2" fontId="1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2" borderId="22" xfId="2" applyNumberFormat="1" applyFont="1" applyFill="1" applyBorder="1" applyAlignment="1">
      <alignment horizontal="left"/>
    </xf>
    <xf numFmtId="49" fontId="17" fillId="2" borderId="20" xfId="2" applyNumberFormat="1" applyFont="1" applyFill="1" applyBorder="1" applyAlignment="1">
      <alignment horizontal="left"/>
    </xf>
    <xf numFmtId="0" fontId="4" fillId="0" borderId="32" xfId="0" applyFont="1" applyBorder="1" applyAlignment="1">
      <alignment horizontal="left"/>
    </xf>
    <xf numFmtId="49" fontId="18" fillId="2" borderId="15" xfId="0" applyNumberFormat="1" applyFont="1" applyFill="1" applyBorder="1" applyAlignment="1">
      <alignment horizontal="center"/>
    </xf>
    <xf numFmtId="49" fontId="18" fillId="2" borderId="9" xfId="0" applyNumberFormat="1" applyFont="1" applyFill="1" applyBorder="1" applyAlignment="1">
      <alignment horizontal="center"/>
    </xf>
    <xf numFmtId="3" fontId="1" fillId="0" borderId="14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0" fontId="7" fillId="2" borderId="19" xfId="0" applyFont="1" applyFill="1" applyBorder="1"/>
    <xf numFmtId="0" fontId="7" fillId="2" borderId="20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49" fontId="18" fillId="2" borderId="16" xfId="0" applyNumberFormat="1" applyFont="1" applyFill="1" applyBorder="1" applyAlignment="1">
      <alignment horizontal="center"/>
    </xf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F2" sqref="F2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2.85546875" customWidth="1"/>
  </cols>
  <sheetData>
    <row r="1" spans="1:7" x14ac:dyDescent="0.25">
      <c r="F1" t="s">
        <v>342</v>
      </c>
    </row>
    <row r="2" spans="1:7" x14ac:dyDescent="0.25">
      <c r="F2" t="s">
        <v>364</v>
      </c>
    </row>
    <row r="3" spans="1:7" x14ac:dyDescent="0.25">
      <c r="F3" t="s">
        <v>362</v>
      </c>
    </row>
    <row r="4" spans="1:7" x14ac:dyDescent="0.25">
      <c r="E4" s="13"/>
      <c r="F4" s="441" t="s">
        <v>363</v>
      </c>
      <c r="G4" s="441"/>
    </row>
    <row r="5" spans="1:7" ht="21" x14ac:dyDescent="0.35">
      <c r="A5" s="540" t="s">
        <v>337</v>
      </c>
      <c r="B5" s="541"/>
      <c r="C5" s="541"/>
      <c r="D5" s="541"/>
      <c r="E5" s="542"/>
      <c r="F5" s="542"/>
    </row>
    <row r="7" spans="1:7" ht="15.75" x14ac:dyDescent="0.25">
      <c r="A7" s="543" t="s">
        <v>224</v>
      </c>
      <c r="B7" s="538"/>
      <c r="C7" s="538"/>
      <c r="D7" s="538"/>
      <c r="E7" s="539"/>
      <c r="F7" s="539"/>
    </row>
    <row r="8" spans="1:7" ht="15.75" x14ac:dyDescent="0.25">
      <c r="A8" s="537" t="s">
        <v>246</v>
      </c>
      <c r="B8" s="538"/>
      <c r="C8" s="538"/>
      <c r="D8" s="538"/>
      <c r="E8" s="539"/>
      <c r="F8" s="539"/>
    </row>
    <row r="9" spans="1:7" ht="15.75" x14ac:dyDescent="0.25">
      <c r="A9" s="537" t="s">
        <v>315</v>
      </c>
      <c r="B9" s="538"/>
      <c r="C9" s="538"/>
      <c r="D9" s="538"/>
      <c r="E9" s="539"/>
      <c r="F9" s="539"/>
    </row>
    <row r="10" spans="1:7" ht="15.75" x14ac:dyDescent="0.25">
      <c r="A10" s="537" t="s">
        <v>223</v>
      </c>
      <c r="B10" s="538"/>
      <c r="C10" s="538"/>
      <c r="D10" s="538"/>
      <c r="E10" s="539"/>
      <c r="F10" s="539"/>
    </row>
    <row r="11" spans="1:7" x14ac:dyDescent="0.25">
      <c r="E11" s="21"/>
      <c r="F11" s="21"/>
    </row>
    <row r="12" spans="1:7" ht="18" x14ac:dyDescent="0.25">
      <c r="A12" s="8" t="s">
        <v>0</v>
      </c>
      <c r="B12" s="17"/>
      <c r="C12" s="7"/>
      <c r="D12" s="6"/>
      <c r="G12" s="16"/>
    </row>
    <row r="13" spans="1:7" ht="18.75" thickBot="1" x14ac:dyDescent="0.3">
      <c r="A13" s="8"/>
      <c r="B13" s="17"/>
      <c r="C13" s="7"/>
      <c r="D13" s="6"/>
      <c r="G13" s="16" t="s">
        <v>288</v>
      </c>
    </row>
    <row r="14" spans="1:7" ht="15" customHeight="1" x14ac:dyDescent="0.25">
      <c r="A14" s="52" t="s">
        <v>1</v>
      </c>
      <c r="B14" s="37" t="s">
        <v>2</v>
      </c>
      <c r="C14" s="53" t="s">
        <v>3</v>
      </c>
      <c r="D14" s="54"/>
      <c r="E14" s="37" t="s">
        <v>4</v>
      </c>
      <c r="F14" s="37" t="s">
        <v>221</v>
      </c>
      <c r="G14" s="40"/>
    </row>
    <row r="15" spans="1:7" x14ac:dyDescent="0.25">
      <c r="A15" s="55" t="s">
        <v>5</v>
      </c>
      <c r="B15" s="38" t="s">
        <v>6</v>
      </c>
      <c r="C15" s="56" t="s">
        <v>7</v>
      </c>
      <c r="D15" s="57" t="s">
        <v>8</v>
      </c>
      <c r="E15" s="38" t="s">
        <v>244</v>
      </c>
      <c r="F15" s="38" t="s">
        <v>211</v>
      </c>
      <c r="G15" s="41" t="s">
        <v>339</v>
      </c>
    </row>
    <row r="16" spans="1:7" ht="15.75" thickBot="1" x14ac:dyDescent="0.3">
      <c r="A16" s="55" t="s">
        <v>9</v>
      </c>
      <c r="B16" s="38" t="s">
        <v>10</v>
      </c>
      <c r="C16" s="56"/>
      <c r="D16" s="57"/>
      <c r="E16" s="39" t="s">
        <v>317</v>
      </c>
      <c r="F16" s="39" t="s">
        <v>338</v>
      </c>
      <c r="G16" s="41" t="s">
        <v>222</v>
      </c>
    </row>
    <row r="17" spans="1:11" ht="15.75" x14ac:dyDescent="0.25">
      <c r="A17" s="58" t="s">
        <v>11</v>
      </c>
      <c r="B17" s="59"/>
      <c r="C17" s="60"/>
      <c r="D17" s="61"/>
      <c r="E17" s="44"/>
      <c r="F17" s="44"/>
      <c r="G17" s="348"/>
      <c r="J17" s="35"/>
    </row>
    <row r="18" spans="1:11" x14ac:dyDescent="0.25">
      <c r="A18" s="62" t="s">
        <v>277</v>
      </c>
      <c r="B18" s="63" t="s">
        <v>276</v>
      </c>
      <c r="C18" s="64"/>
      <c r="D18" s="63"/>
      <c r="E18" s="463">
        <f>SUM(E19:E19)</f>
        <v>3150</v>
      </c>
      <c r="F18" s="463">
        <f>SUM(F19:F19)</f>
        <v>3150</v>
      </c>
      <c r="G18" s="464">
        <f>(F18*100)/E18</f>
        <v>100</v>
      </c>
    </row>
    <row r="19" spans="1:11" ht="15.75" x14ac:dyDescent="0.25">
      <c r="A19" s="65"/>
      <c r="B19" s="66"/>
      <c r="C19" s="67" t="s">
        <v>234</v>
      </c>
      <c r="D19" s="67" t="s">
        <v>12</v>
      </c>
      <c r="E19" s="465">
        <v>3150</v>
      </c>
      <c r="F19" s="465">
        <v>3150</v>
      </c>
      <c r="G19" s="466">
        <f>(F19*100)/E19</f>
        <v>100</v>
      </c>
      <c r="J19" s="35"/>
    </row>
    <row r="20" spans="1:11" ht="15.75" x14ac:dyDescent="0.25">
      <c r="A20" s="65"/>
      <c r="B20" s="66"/>
      <c r="C20" s="67"/>
      <c r="D20" s="68"/>
      <c r="E20" s="467"/>
      <c r="F20" s="467"/>
      <c r="G20" s="464"/>
    </row>
    <row r="21" spans="1:11" x14ac:dyDescent="0.25">
      <c r="A21" s="69" t="s">
        <v>13</v>
      </c>
      <c r="B21" s="535" t="s">
        <v>218</v>
      </c>
      <c r="C21" s="535"/>
      <c r="D21" s="536"/>
      <c r="E21" s="468">
        <f>E22+E25</f>
        <v>5539</v>
      </c>
      <c r="F21" s="468">
        <f>F22+F25</f>
        <v>16209</v>
      </c>
      <c r="G21" s="464">
        <f t="shared" ref="G21:G23" si="0">(F21*100)/E21</f>
        <v>292.63404946741286</v>
      </c>
      <c r="I21" s="18"/>
    </row>
    <row r="22" spans="1:11" x14ac:dyDescent="0.25">
      <c r="A22" s="69"/>
      <c r="B22" s="429"/>
      <c r="C22" s="429"/>
      <c r="D22" s="430"/>
      <c r="E22" s="468">
        <f>SUM(E23:E24)</f>
        <v>339</v>
      </c>
      <c r="F22" s="468">
        <f>SUM(F23:F24)</f>
        <v>339</v>
      </c>
      <c r="G22" s="464">
        <f t="shared" si="0"/>
        <v>100</v>
      </c>
      <c r="I22" s="18"/>
    </row>
    <row r="23" spans="1:11" x14ac:dyDescent="0.25">
      <c r="A23" s="454"/>
      <c r="B23" s="455"/>
      <c r="C23" s="67" t="s">
        <v>14</v>
      </c>
      <c r="D23" s="67" t="s">
        <v>12</v>
      </c>
      <c r="E23" s="465">
        <v>48</v>
      </c>
      <c r="F23" s="465">
        <v>48</v>
      </c>
      <c r="G23" s="466">
        <f t="shared" si="0"/>
        <v>100</v>
      </c>
      <c r="I23" s="18"/>
    </row>
    <row r="24" spans="1:11" x14ac:dyDescent="0.25">
      <c r="A24" s="454"/>
      <c r="B24" s="455"/>
      <c r="C24" s="67" t="s">
        <v>15</v>
      </c>
      <c r="D24" s="67" t="s">
        <v>12</v>
      </c>
      <c r="E24" s="465">
        <v>291</v>
      </c>
      <c r="F24" s="465">
        <v>291</v>
      </c>
      <c r="G24" s="466">
        <f>(F24*100)/E24</f>
        <v>100</v>
      </c>
      <c r="I24" s="18"/>
    </row>
    <row r="25" spans="1:11" x14ac:dyDescent="0.25">
      <c r="A25" s="71"/>
      <c r="B25" s="67"/>
      <c r="C25" s="162" t="s">
        <v>340</v>
      </c>
      <c r="D25" s="432"/>
      <c r="E25" s="467">
        <f>SUM(E26:E29)</f>
        <v>5200</v>
      </c>
      <c r="F25" s="467">
        <f>SUM(F26:F29)</f>
        <v>15870</v>
      </c>
      <c r="G25" s="464">
        <f>(F25*100)/E25</f>
        <v>305.19230769230768</v>
      </c>
      <c r="H25" s="436"/>
      <c r="I25" s="437"/>
    </row>
    <row r="26" spans="1:11" x14ac:dyDescent="0.25">
      <c r="A26" s="71"/>
      <c r="B26" s="433"/>
      <c r="C26" s="67" t="s">
        <v>341</v>
      </c>
      <c r="D26" s="363" t="s">
        <v>12</v>
      </c>
      <c r="E26" s="465">
        <v>5200</v>
      </c>
      <c r="F26" s="465">
        <v>400</v>
      </c>
      <c r="G26" s="466">
        <f t="shared" ref="G26" si="1">(F26*100)/E26</f>
        <v>7.6923076923076925</v>
      </c>
      <c r="H26" s="438"/>
      <c r="I26" s="439"/>
    </row>
    <row r="27" spans="1:11" x14ac:dyDescent="0.25">
      <c r="A27" s="71"/>
      <c r="B27" s="433"/>
      <c r="C27" s="67" t="s">
        <v>350</v>
      </c>
      <c r="D27" s="363" t="s">
        <v>12</v>
      </c>
      <c r="E27" s="514">
        <v>0</v>
      </c>
      <c r="F27" s="514">
        <v>10470</v>
      </c>
      <c r="G27" s="476" t="s">
        <v>314</v>
      </c>
      <c r="H27" s="440"/>
      <c r="I27" s="439"/>
      <c r="K27" s="411"/>
    </row>
    <row r="28" spans="1:11" x14ac:dyDescent="0.25">
      <c r="A28" s="70"/>
      <c r="B28" s="433"/>
      <c r="C28" s="67" t="s">
        <v>352</v>
      </c>
      <c r="D28" s="363" t="s">
        <v>12</v>
      </c>
      <c r="E28" s="514">
        <v>0</v>
      </c>
      <c r="F28" s="514">
        <v>2500</v>
      </c>
      <c r="G28" s="476" t="s">
        <v>314</v>
      </c>
      <c r="H28" s="440"/>
      <c r="I28" s="439"/>
    </row>
    <row r="29" spans="1:11" ht="15.75" thickBot="1" x14ac:dyDescent="0.3">
      <c r="A29" s="434"/>
      <c r="B29" s="435"/>
      <c r="C29" s="67" t="s">
        <v>351</v>
      </c>
      <c r="D29" s="363" t="s">
        <v>12</v>
      </c>
      <c r="E29" s="514">
        <v>0</v>
      </c>
      <c r="F29" s="514">
        <v>2500</v>
      </c>
      <c r="G29" s="476" t="s">
        <v>314</v>
      </c>
      <c r="H29" s="440"/>
      <c r="I29" s="439"/>
    </row>
    <row r="30" spans="1:11" ht="16.5" thickBot="1" x14ac:dyDescent="0.3">
      <c r="A30" s="72" t="s">
        <v>16</v>
      </c>
      <c r="B30" s="73"/>
      <c r="C30" s="74"/>
      <c r="D30" s="74"/>
      <c r="E30" s="395">
        <f>E18+E21</f>
        <v>8689</v>
      </c>
      <c r="F30" s="395">
        <f>F18+F21</f>
        <v>19359</v>
      </c>
      <c r="G30" s="396">
        <f>(F30*100)/E30</f>
        <v>222.79894119001037</v>
      </c>
      <c r="H30" s="22"/>
    </row>
    <row r="31" spans="1:11" x14ac:dyDescent="0.25">
      <c r="A31" s="9"/>
      <c r="B31" s="7"/>
      <c r="C31" s="10"/>
      <c r="D31" s="7"/>
      <c r="E31" s="24"/>
      <c r="F31" s="36"/>
      <c r="G31" s="26"/>
      <c r="H31" s="18"/>
    </row>
    <row r="32" spans="1:11" x14ac:dyDescent="0.25">
      <c r="G32" s="23"/>
    </row>
    <row r="33" spans="7:7" x14ac:dyDescent="0.25">
      <c r="G33" s="23"/>
    </row>
    <row r="34" spans="7:7" x14ac:dyDescent="0.25">
      <c r="G34" s="23"/>
    </row>
    <row r="35" spans="7:7" x14ac:dyDescent="0.25">
      <c r="G35" s="23"/>
    </row>
  </sheetData>
  <mergeCells count="6">
    <mergeCell ref="B21:D21"/>
    <mergeCell ref="A9:F9"/>
    <mergeCell ref="A10:F10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3"/>
  <sheetViews>
    <sheetView workbookViewId="0">
      <selection activeCell="D35" sqref="D35"/>
    </sheetView>
  </sheetViews>
  <sheetFormatPr defaultRowHeight="15" x14ac:dyDescent="0.25"/>
  <cols>
    <col min="1" max="2" width="12.7109375" style="13" customWidth="1"/>
    <col min="3" max="3" width="38.28515625" style="13" customWidth="1"/>
    <col min="4" max="4" width="41.7109375" style="13" customWidth="1"/>
    <col min="5" max="7" width="14.7109375" style="13" customWidth="1"/>
    <col min="8" max="16384" width="9.140625" style="13"/>
  </cols>
  <sheetData>
    <row r="2" spans="1:10" ht="15.75" x14ac:dyDescent="0.25">
      <c r="A2" s="397" t="s">
        <v>17</v>
      </c>
      <c r="B2" s="398"/>
      <c r="C2" s="398"/>
      <c r="D2" s="399"/>
    </row>
    <row r="3" spans="1:10" ht="15.75" thickBot="1" x14ac:dyDescent="0.3">
      <c r="A3" s="398"/>
      <c r="B3" s="398"/>
      <c r="C3" s="398"/>
      <c r="D3" s="399" t="s">
        <v>18</v>
      </c>
      <c r="G3" s="400" t="s">
        <v>289</v>
      </c>
    </row>
    <row r="4" spans="1:10" x14ac:dyDescent="0.25">
      <c r="A4" s="75" t="s">
        <v>1</v>
      </c>
      <c r="B4" s="37" t="s">
        <v>2</v>
      </c>
      <c r="C4" s="76" t="s">
        <v>3</v>
      </c>
      <c r="D4" s="54"/>
      <c r="E4" s="37" t="s">
        <v>4</v>
      </c>
      <c r="F4" s="37" t="s">
        <v>221</v>
      </c>
      <c r="G4" s="40"/>
    </row>
    <row r="5" spans="1:10" x14ac:dyDescent="0.25">
      <c r="A5" s="77" t="s">
        <v>5</v>
      </c>
      <c r="B5" s="38" t="s">
        <v>6</v>
      </c>
      <c r="C5" s="78" t="s">
        <v>7</v>
      </c>
      <c r="D5" s="57" t="s">
        <v>8</v>
      </c>
      <c r="E5" s="38" t="s">
        <v>244</v>
      </c>
      <c r="F5" s="38" t="s">
        <v>211</v>
      </c>
      <c r="G5" s="41" t="s">
        <v>339</v>
      </c>
    </row>
    <row r="6" spans="1:10" ht="15.75" thickBot="1" x14ac:dyDescent="0.3">
      <c r="A6" s="79" t="s">
        <v>9</v>
      </c>
      <c r="B6" s="39" t="s">
        <v>10</v>
      </c>
      <c r="C6" s="80"/>
      <c r="D6" s="81"/>
      <c r="E6" s="39" t="s">
        <v>317</v>
      </c>
      <c r="F6" s="39" t="s">
        <v>338</v>
      </c>
      <c r="G6" s="42" t="s">
        <v>222</v>
      </c>
    </row>
    <row r="7" spans="1:10" ht="15.75" x14ac:dyDescent="0.25">
      <c r="A7" s="82" t="s">
        <v>11</v>
      </c>
      <c r="B7" s="83"/>
      <c r="C7" s="84"/>
      <c r="D7" s="85"/>
      <c r="E7" s="43"/>
      <c r="F7" s="43"/>
      <c r="G7" s="351"/>
    </row>
    <row r="8" spans="1:10" x14ac:dyDescent="0.25">
      <c r="A8" s="86" t="s">
        <v>19</v>
      </c>
      <c r="B8" s="87" t="s">
        <v>261</v>
      </c>
      <c r="C8" s="88"/>
      <c r="D8" s="89"/>
      <c r="E8" s="467">
        <f>SUM(E9:E15)</f>
        <v>93056</v>
      </c>
      <c r="F8" s="467">
        <f>SUM(F9:F16)</f>
        <v>133356</v>
      </c>
      <c r="G8" s="464">
        <f t="shared" ref="G8:G18" si="0">(F8*100)/E8</f>
        <v>143.30725584594222</v>
      </c>
    </row>
    <row r="9" spans="1:10" x14ac:dyDescent="0.25">
      <c r="A9" s="90"/>
      <c r="B9" s="91"/>
      <c r="C9" s="91" t="s">
        <v>20</v>
      </c>
      <c r="D9" s="91" t="s">
        <v>21</v>
      </c>
      <c r="E9" s="469">
        <v>10000</v>
      </c>
      <c r="F9" s="469">
        <v>10000</v>
      </c>
      <c r="G9" s="466">
        <f t="shared" si="0"/>
        <v>100</v>
      </c>
    </row>
    <row r="10" spans="1:10" x14ac:dyDescent="0.25">
      <c r="A10" s="92"/>
      <c r="B10" s="91"/>
      <c r="C10" s="91" t="s">
        <v>217</v>
      </c>
      <c r="D10" s="91" t="s">
        <v>22</v>
      </c>
      <c r="E10" s="469">
        <v>4500</v>
      </c>
      <c r="F10" s="469">
        <v>4500</v>
      </c>
      <c r="G10" s="466">
        <f t="shared" si="0"/>
        <v>100</v>
      </c>
    </row>
    <row r="11" spans="1:10" x14ac:dyDescent="0.25">
      <c r="A11" s="92"/>
      <c r="B11" s="91"/>
      <c r="C11" s="91" t="s">
        <v>23</v>
      </c>
      <c r="D11" s="91" t="s">
        <v>24</v>
      </c>
      <c r="E11" s="469">
        <v>800</v>
      </c>
      <c r="F11" s="469">
        <v>800</v>
      </c>
      <c r="G11" s="466">
        <f t="shared" si="0"/>
        <v>100</v>
      </c>
    </row>
    <row r="12" spans="1:10" x14ac:dyDescent="0.25">
      <c r="A12" s="90"/>
      <c r="B12" s="93"/>
      <c r="C12" s="91" t="s">
        <v>259</v>
      </c>
      <c r="D12" s="91" t="s">
        <v>25</v>
      </c>
      <c r="E12" s="469">
        <v>53600</v>
      </c>
      <c r="F12" s="469">
        <v>89400</v>
      </c>
      <c r="G12" s="466">
        <f t="shared" si="0"/>
        <v>166.79104477611941</v>
      </c>
    </row>
    <row r="13" spans="1:10" x14ac:dyDescent="0.25">
      <c r="A13" s="90"/>
      <c r="B13" s="94"/>
      <c r="C13" s="95" t="s">
        <v>235</v>
      </c>
      <c r="D13" s="95" t="s">
        <v>26</v>
      </c>
      <c r="E13" s="469">
        <v>7000</v>
      </c>
      <c r="F13" s="469">
        <v>11500</v>
      </c>
      <c r="G13" s="466">
        <f t="shared" si="0"/>
        <v>164.28571428571428</v>
      </c>
      <c r="J13" s="354"/>
    </row>
    <row r="14" spans="1:10" x14ac:dyDescent="0.25">
      <c r="A14" s="96"/>
      <c r="B14" s="94"/>
      <c r="C14" s="95" t="s">
        <v>285</v>
      </c>
      <c r="D14" s="97" t="s">
        <v>286</v>
      </c>
      <c r="E14" s="470">
        <v>13556</v>
      </c>
      <c r="F14" s="470">
        <v>13556</v>
      </c>
      <c r="G14" s="466">
        <f t="shared" si="0"/>
        <v>100</v>
      </c>
    </row>
    <row r="15" spans="1:10" x14ac:dyDescent="0.25">
      <c r="A15" s="96"/>
      <c r="B15" s="94"/>
      <c r="C15" s="95" t="s">
        <v>247</v>
      </c>
      <c r="D15" s="97" t="s">
        <v>131</v>
      </c>
      <c r="E15" s="470">
        <v>3600</v>
      </c>
      <c r="F15" s="470">
        <v>3600</v>
      </c>
      <c r="G15" s="471">
        <f t="shared" ref="G15" si="1">(F15*100)/E15</f>
        <v>100</v>
      </c>
    </row>
    <row r="16" spans="1:10" x14ac:dyDescent="0.25">
      <c r="A16" s="90"/>
      <c r="B16" s="93"/>
      <c r="C16" s="95"/>
      <c r="D16" s="97"/>
      <c r="E16" s="470"/>
      <c r="F16" s="470"/>
      <c r="G16" s="471"/>
    </row>
    <row r="17" spans="1:12" x14ac:dyDescent="0.25">
      <c r="A17" s="86" t="s">
        <v>325</v>
      </c>
      <c r="B17" s="264" t="s">
        <v>281</v>
      </c>
      <c r="C17" s="95"/>
      <c r="D17" s="97"/>
      <c r="E17" s="467">
        <f>SUM(E18)</f>
        <v>50</v>
      </c>
      <c r="F17" s="467">
        <f>SUM(F18)</f>
        <v>0</v>
      </c>
      <c r="G17" s="464">
        <f t="shared" si="0"/>
        <v>0</v>
      </c>
    </row>
    <row r="18" spans="1:12" ht="39" x14ac:dyDescent="0.25">
      <c r="A18" s="386"/>
      <c r="B18" s="264"/>
      <c r="C18" s="387" t="s">
        <v>326</v>
      </c>
      <c r="D18" s="91" t="s">
        <v>21</v>
      </c>
      <c r="E18" s="470">
        <v>50</v>
      </c>
      <c r="F18" s="470">
        <v>0</v>
      </c>
      <c r="G18" s="471">
        <f t="shared" si="0"/>
        <v>0</v>
      </c>
    </row>
    <row r="19" spans="1:12" ht="15.75" thickBot="1" x14ac:dyDescent="0.3">
      <c r="A19" s="96"/>
      <c r="B19" s="94"/>
      <c r="C19" s="95"/>
      <c r="D19" s="97"/>
      <c r="E19" s="470"/>
      <c r="F19" s="470"/>
      <c r="G19" s="471"/>
    </row>
    <row r="20" spans="1:12" ht="16.5" thickBot="1" x14ac:dyDescent="0.3">
      <c r="A20" s="544" t="s">
        <v>16</v>
      </c>
      <c r="B20" s="545"/>
      <c r="C20" s="546"/>
      <c r="D20" s="98"/>
      <c r="E20" s="472">
        <f>E8+E17</f>
        <v>93106</v>
      </c>
      <c r="F20" s="472">
        <f>F8+F17</f>
        <v>133356</v>
      </c>
      <c r="G20" s="473">
        <f>(F20*100)/E20</f>
        <v>143.23029665112881</v>
      </c>
      <c r="H20" s="321"/>
    </row>
    <row r="21" spans="1:12" ht="15.75" x14ac:dyDescent="0.25">
      <c r="A21" s="194"/>
      <c r="B21" s="194"/>
      <c r="C21" s="194"/>
      <c r="D21" s="194"/>
      <c r="E21" s="195"/>
      <c r="F21" s="401"/>
      <c r="G21" s="402"/>
      <c r="H21" s="354"/>
    </row>
    <row r="23" spans="1:12" x14ac:dyDescent="0.25">
      <c r="E23" s="403"/>
      <c r="L23" s="354"/>
    </row>
    <row r="49" ht="30.75" customHeight="1" x14ac:dyDescent="0.25"/>
    <row r="53" ht="27" customHeight="1" x14ac:dyDescent="0.25"/>
  </sheetData>
  <mergeCells count="1">
    <mergeCell ref="A20:C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zoomScaleNormal="100" workbookViewId="0">
      <selection activeCell="C12" sqref="C12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6" t="s">
        <v>290</v>
      </c>
    </row>
    <row r="4" spans="1:9" x14ac:dyDescent="0.25">
      <c r="A4" s="75" t="s">
        <v>1</v>
      </c>
      <c r="B4" s="37" t="s">
        <v>2</v>
      </c>
      <c r="C4" s="76" t="s">
        <v>3</v>
      </c>
      <c r="D4" s="37"/>
      <c r="E4" s="37" t="s">
        <v>4</v>
      </c>
      <c r="F4" s="37" t="s">
        <v>221</v>
      </c>
      <c r="G4" s="40"/>
    </row>
    <row r="5" spans="1:9" x14ac:dyDescent="0.25">
      <c r="A5" s="77" t="s">
        <v>5</v>
      </c>
      <c r="B5" s="38" t="s">
        <v>6</v>
      </c>
      <c r="C5" s="78" t="s">
        <v>7</v>
      </c>
      <c r="D5" s="57" t="s">
        <v>8</v>
      </c>
      <c r="E5" s="38" t="s">
        <v>244</v>
      </c>
      <c r="F5" s="38" t="s">
        <v>211</v>
      </c>
      <c r="G5" s="41" t="s">
        <v>339</v>
      </c>
    </row>
    <row r="6" spans="1:9" ht="15.75" thickBot="1" x14ac:dyDescent="0.3">
      <c r="A6" s="79" t="s">
        <v>9</v>
      </c>
      <c r="B6" s="39" t="s">
        <v>10</v>
      </c>
      <c r="C6" s="80"/>
      <c r="D6" s="81"/>
      <c r="E6" s="39" t="s">
        <v>317</v>
      </c>
      <c r="F6" s="39" t="s">
        <v>338</v>
      </c>
      <c r="G6" s="42" t="s">
        <v>222</v>
      </c>
    </row>
    <row r="7" spans="1:9" ht="15.75" x14ac:dyDescent="0.25">
      <c r="A7" s="99" t="s">
        <v>11</v>
      </c>
      <c r="B7" s="100"/>
      <c r="C7" s="84"/>
      <c r="D7" s="101"/>
      <c r="E7" s="47"/>
      <c r="F7" s="47"/>
      <c r="G7" s="351"/>
    </row>
    <row r="8" spans="1:9" x14ac:dyDescent="0.25">
      <c r="A8" s="62" t="s">
        <v>28</v>
      </c>
      <c r="B8" s="102" t="s">
        <v>29</v>
      </c>
      <c r="C8" s="103"/>
      <c r="D8" s="104"/>
      <c r="E8" s="463">
        <f>SUM(E9:E12)</f>
        <v>2515</v>
      </c>
      <c r="F8" s="463">
        <f>SUM(F9:F12)</f>
        <v>2840</v>
      </c>
      <c r="G8" s="464">
        <f t="shared" ref="G8:G13" si="0">(F8*100)/E8</f>
        <v>112.92246520874751</v>
      </c>
    </row>
    <row r="9" spans="1:9" x14ac:dyDescent="0.25">
      <c r="A9" s="92"/>
      <c r="B9" s="93"/>
      <c r="C9" s="108" t="s">
        <v>23</v>
      </c>
      <c r="D9" s="107" t="s">
        <v>30</v>
      </c>
      <c r="E9" s="474">
        <v>350</v>
      </c>
      <c r="F9" s="474">
        <v>880</v>
      </c>
      <c r="G9" s="466">
        <f t="shared" si="0"/>
        <v>251.42857142857142</v>
      </c>
      <c r="I9" s="18"/>
    </row>
    <row r="10" spans="1:9" ht="15" customHeight="1" x14ac:dyDescent="0.25">
      <c r="A10" s="105"/>
      <c r="B10" s="93"/>
      <c r="C10" s="106" t="s">
        <v>255</v>
      </c>
      <c r="D10" s="109" t="s">
        <v>30</v>
      </c>
      <c r="E10" s="475">
        <v>2000</v>
      </c>
      <c r="F10" s="475">
        <v>1100</v>
      </c>
      <c r="G10" s="466">
        <f t="shared" si="0"/>
        <v>55</v>
      </c>
    </row>
    <row r="11" spans="1:9" ht="15" customHeight="1" x14ac:dyDescent="0.25">
      <c r="A11" s="105"/>
      <c r="B11" s="110"/>
      <c r="C11" s="108" t="s">
        <v>15</v>
      </c>
      <c r="D11" s="109" t="s">
        <v>30</v>
      </c>
      <c r="E11" s="475">
        <v>0</v>
      </c>
      <c r="F11" s="475">
        <v>700</v>
      </c>
      <c r="G11" s="476" t="s">
        <v>314</v>
      </c>
    </row>
    <row r="12" spans="1:9" ht="15" customHeight="1" thickBot="1" x14ac:dyDescent="0.3">
      <c r="A12" s="105"/>
      <c r="B12" s="110"/>
      <c r="C12" s="534" t="s">
        <v>267</v>
      </c>
      <c r="D12" s="111" t="s">
        <v>30</v>
      </c>
      <c r="E12" s="477">
        <v>165</v>
      </c>
      <c r="F12" s="477">
        <v>160</v>
      </c>
      <c r="G12" s="471">
        <f t="shared" ref="G12" si="1">(F12*100)/E12</f>
        <v>96.969696969696969</v>
      </c>
    </row>
    <row r="13" spans="1:9" ht="16.5" customHeight="1" thickBot="1" x14ac:dyDescent="0.3">
      <c r="A13" s="547" t="s">
        <v>16</v>
      </c>
      <c r="B13" s="548"/>
      <c r="C13" s="549"/>
      <c r="D13" s="112"/>
      <c r="E13" s="472">
        <f>E8</f>
        <v>2515</v>
      </c>
      <c r="F13" s="472">
        <f>F8</f>
        <v>2840</v>
      </c>
      <c r="G13" s="473">
        <f t="shared" si="0"/>
        <v>112.92246520874751</v>
      </c>
    </row>
    <row r="16" spans="1:9" x14ac:dyDescent="0.25">
      <c r="F16" s="18"/>
    </row>
  </sheetData>
  <mergeCells count="1">
    <mergeCell ref="A13:C13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0"/>
  <sheetViews>
    <sheetView zoomScaleNormal="100" workbookViewId="0">
      <selection activeCell="M170" sqref="M170"/>
    </sheetView>
  </sheetViews>
  <sheetFormatPr defaultRowHeight="15" x14ac:dyDescent="0.25"/>
  <cols>
    <col min="1" max="1" width="12.7109375" style="13" customWidth="1"/>
    <col min="2" max="2" width="12.28515625" style="13" customWidth="1"/>
    <col min="3" max="3" width="58.140625" style="13" customWidth="1"/>
    <col min="4" max="4" width="46" style="13" customWidth="1"/>
    <col min="5" max="7" width="14.7109375" style="13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/>
      <c r="B1"/>
      <c r="C1"/>
      <c r="D1"/>
      <c r="E1"/>
      <c r="F1"/>
      <c r="G1"/>
    </row>
    <row r="2" spans="1:12" ht="15.75" x14ac:dyDescent="0.25">
      <c r="A2" s="31" t="s">
        <v>31</v>
      </c>
      <c r="B2" s="32"/>
      <c r="C2" s="32"/>
      <c r="D2" s="32"/>
      <c r="E2"/>
      <c r="F2"/>
      <c r="G2"/>
    </row>
    <row r="3" spans="1:12" ht="16.5" thickBot="1" x14ac:dyDescent="0.3">
      <c r="A3" s="3"/>
      <c r="B3" s="31"/>
      <c r="C3" s="3"/>
      <c r="D3" s="3"/>
      <c r="E3"/>
      <c r="F3"/>
      <c r="G3" s="16" t="s">
        <v>291</v>
      </c>
    </row>
    <row r="4" spans="1:12" x14ac:dyDescent="0.25">
      <c r="A4" s="136" t="s">
        <v>1</v>
      </c>
      <c r="B4" s="137" t="s">
        <v>2</v>
      </c>
      <c r="C4" s="138" t="s">
        <v>3</v>
      </c>
      <c r="D4" s="139"/>
      <c r="E4" s="37" t="s">
        <v>4</v>
      </c>
      <c r="F4" s="37" t="s">
        <v>221</v>
      </c>
      <c r="G4" s="40"/>
    </row>
    <row r="5" spans="1:12" x14ac:dyDescent="0.25">
      <c r="A5" s="140" t="s">
        <v>5</v>
      </c>
      <c r="B5" s="141" t="s">
        <v>6</v>
      </c>
      <c r="C5" s="142" t="s">
        <v>7</v>
      </c>
      <c r="D5" s="143" t="s">
        <v>8</v>
      </c>
      <c r="E5" s="38" t="s">
        <v>244</v>
      </c>
      <c r="F5" s="38" t="s">
        <v>211</v>
      </c>
      <c r="G5" s="41" t="s">
        <v>339</v>
      </c>
    </row>
    <row r="6" spans="1:12" ht="15.75" thickBot="1" x14ac:dyDescent="0.3">
      <c r="A6" s="144" t="s">
        <v>9</v>
      </c>
      <c r="B6" s="153" t="s">
        <v>10</v>
      </c>
      <c r="C6" s="146"/>
      <c r="D6" s="147"/>
      <c r="E6" s="39" t="s">
        <v>317</v>
      </c>
      <c r="F6" s="39" t="s">
        <v>338</v>
      </c>
      <c r="G6" s="42" t="s">
        <v>222</v>
      </c>
    </row>
    <row r="7" spans="1:12" ht="14.1" customHeight="1" x14ac:dyDescent="0.25">
      <c r="A7" s="154" t="s">
        <v>11</v>
      </c>
      <c r="B7" s="155"/>
      <c r="C7" s="155"/>
      <c r="D7" s="156"/>
      <c r="E7" s="148"/>
      <c r="F7" s="148"/>
      <c r="G7" s="360"/>
    </row>
    <row r="8" spans="1:12" ht="14.1" customHeight="1" x14ac:dyDescent="0.25">
      <c r="A8" s="69" t="s">
        <v>32</v>
      </c>
      <c r="B8" s="157" t="s">
        <v>33</v>
      </c>
      <c r="C8" s="158"/>
      <c r="D8" s="159"/>
      <c r="E8" s="46">
        <f>E9+E73+E160+E169</f>
        <v>207008</v>
      </c>
      <c r="F8" s="46">
        <f>F9+F73+F160+F169</f>
        <v>220851</v>
      </c>
      <c r="G8" s="352">
        <f t="shared" ref="G8:G14" si="0">(F8*100)/E8</f>
        <v>106.68718117174215</v>
      </c>
    </row>
    <row r="9" spans="1:12" ht="14.1" customHeight="1" x14ac:dyDescent="0.25">
      <c r="A9" s="125"/>
      <c r="B9" s="160"/>
      <c r="C9" s="161" t="s">
        <v>34</v>
      </c>
      <c r="D9" s="162"/>
      <c r="E9" s="45">
        <f>E10+E15+E18+E21+E24+E27+E30+E33+E36+E39+E42+E45+E48+E56+E59+E63+E66+E70</f>
        <v>35808</v>
      </c>
      <c r="F9" s="45">
        <f>F10+F15+F18+F21+F24+F27+F30+F33+F36+F39+F42+F45+F48+F56+F59+F63+F66+F70</f>
        <v>38812</v>
      </c>
      <c r="G9" s="352">
        <f t="shared" si="0"/>
        <v>108.38918677390527</v>
      </c>
      <c r="K9" s="354"/>
    </row>
    <row r="10" spans="1:12" ht="14.1" customHeight="1" x14ac:dyDescent="0.25">
      <c r="A10" s="196"/>
      <c r="B10" s="197" t="s">
        <v>35</v>
      </c>
      <c r="C10" s="198" t="s">
        <v>245</v>
      </c>
      <c r="D10" s="199" t="s">
        <v>36</v>
      </c>
      <c r="E10" s="200">
        <v>5236</v>
      </c>
      <c r="F10" s="200">
        <v>5341</v>
      </c>
      <c r="G10" s="201">
        <f t="shared" si="0"/>
        <v>102.00534759358288</v>
      </c>
      <c r="L10" s="354"/>
    </row>
    <row r="11" spans="1:12" ht="14.1" customHeight="1" x14ac:dyDescent="0.25">
      <c r="A11" s="92"/>
      <c r="B11" s="163"/>
      <c r="C11" s="164" t="s">
        <v>331</v>
      </c>
      <c r="D11" s="91"/>
      <c r="E11" s="149">
        <v>2440</v>
      </c>
      <c r="F11" s="149">
        <v>2440</v>
      </c>
      <c r="G11" s="350">
        <f t="shared" si="0"/>
        <v>100</v>
      </c>
    </row>
    <row r="12" spans="1:12" ht="14.1" customHeight="1" x14ac:dyDescent="0.25">
      <c r="A12" s="92"/>
      <c r="B12" s="163"/>
      <c r="C12" s="164" t="s">
        <v>236</v>
      </c>
      <c r="D12" s="91"/>
      <c r="E12" s="149">
        <v>1800</v>
      </c>
      <c r="F12" s="149">
        <v>1800</v>
      </c>
      <c r="G12" s="350">
        <f t="shared" si="0"/>
        <v>100</v>
      </c>
    </row>
    <row r="13" spans="1:12" ht="14.1" customHeight="1" x14ac:dyDescent="0.25">
      <c r="A13" s="92"/>
      <c r="B13" s="163"/>
      <c r="C13" s="164" t="s">
        <v>305</v>
      </c>
      <c r="D13" s="91"/>
      <c r="E13" s="149">
        <v>150</v>
      </c>
      <c r="F13" s="149">
        <v>150</v>
      </c>
      <c r="G13" s="350">
        <f t="shared" si="0"/>
        <v>100</v>
      </c>
    </row>
    <row r="14" spans="1:12" ht="14.1" customHeight="1" x14ac:dyDescent="0.25">
      <c r="A14" s="92"/>
      <c r="B14" s="163"/>
      <c r="C14" s="164" t="s">
        <v>248</v>
      </c>
      <c r="D14" s="91"/>
      <c r="E14" s="149">
        <v>216</v>
      </c>
      <c r="F14" s="149">
        <v>192</v>
      </c>
      <c r="G14" s="350">
        <f t="shared" si="0"/>
        <v>88.888888888888886</v>
      </c>
    </row>
    <row r="15" spans="1:12" ht="14.1" customHeight="1" x14ac:dyDescent="0.25">
      <c r="A15" s="196"/>
      <c r="B15" s="197" t="s">
        <v>37</v>
      </c>
      <c r="C15" s="202" t="s">
        <v>38</v>
      </c>
      <c r="D15" s="199" t="s">
        <v>36</v>
      </c>
      <c r="E15" s="203">
        <v>1297</v>
      </c>
      <c r="F15" s="203">
        <v>1307</v>
      </c>
      <c r="G15" s="201">
        <f t="shared" ref="G15:G39" si="1">(F15*100)/E15</f>
        <v>100.7710100231303</v>
      </c>
    </row>
    <row r="16" spans="1:12" ht="14.1" customHeight="1" x14ac:dyDescent="0.25">
      <c r="A16" s="92"/>
      <c r="B16" s="163"/>
      <c r="C16" s="164" t="s">
        <v>331</v>
      </c>
      <c r="D16" s="91"/>
      <c r="E16" s="151">
        <v>827</v>
      </c>
      <c r="F16" s="151">
        <v>782</v>
      </c>
      <c r="G16" s="350">
        <f t="shared" si="1"/>
        <v>94.558645707376058</v>
      </c>
    </row>
    <row r="17" spans="1:7" ht="14.1" customHeight="1" x14ac:dyDescent="0.25">
      <c r="A17" s="92"/>
      <c r="B17" s="163"/>
      <c r="C17" s="164" t="s">
        <v>248</v>
      </c>
      <c r="D17" s="91"/>
      <c r="E17" s="151">
        <v>19</v>
      </c>
      <c r="F17" s="151">
        <v>17</v>
      </c>
      <c r="G17" s="350">
        <f t="shared" si="1"/>
        <v>89.473684210526315</v>
      </c>
    </row>
    <row r="18" spans="1:7" ht="14.1" customHeight="1" x14ac:dyDescent="0.25">
      <c r="A18" s="196"/>
      <c r="B18" s="197" t="s">
        <v>39</v>
      </c>
      <c r="C18" s="204" t="s">
        <v>40</v>
      </c>
      <c r="D18" s="199" t="s">
        <v>36</v>
      </c>
      <c r="E18" s="203">
        <v>2483</v>
      </c>
      <c r="F18" s="203">
        <v>2634</v>
      </c>
      <c r="G18" s="201">
        <f t="shared" si="1"/>
        <v>106.08135320177205</v>
      </c>
    </row>
    <row r="19" spans="1:7" ht="14.1" customHeight="1" x14ac:dyDescent="0.25">
      <c r="A19" s="92"/>
      <c r="B19" s="163"/>
      <c r="C19" s="164" t="s">
        <v>331</v>
      </c>
      <c r="D19" s="91"/>
      <c r="E19" s="151">
        <v>1626</v>
      </c>
      <c r="F19" s="151">
        <v>1626</v>
      </c>
      <c r="G19" s="350">
        <f t="shared" si="1"/>
        <v>100</v>
      </c>
    </row>
    <row r="20" spans="1:7" ht="14.1" customHeight="1" x14ac:dyDescent="0.25">
      <c r="A20" s="92"/>
      <c r="B20" s="163"/>
      <c r="C20" s="164" t="s">
        <v>248</v>
      </c>
      <c r="D20" s="91"/>
      <c r="E20" s="151">
        <v>137</v>
      </c>
      <c r="F20" s="151">
        <v>153</v>
      </c>
      <c r="G20" s="350">
        <f t="shared" si="1"/>
        <v>111.67883211678833</v>
      </c>
    </row>
    <row r="21" spans="1:7" ht="14.1" customHeight="1" x14ac:dyDescent="0.25">
      <c r="A21" s="196"/>
      <c r="B21" s="197" t="s">
        <v>41</v>
      </c>
      <c r="C21" s="202" t="s">
        <v>42</v>
      </c>
      <c r="D21" s="199" t="s">
        <v>36</v>
      </c>
      <c r="E21" s="203">
        <v>1457</v>
      </c>
      <c r="F21" s="203">
        <v>1685</v>
      </c>
      <c r="G21" s="201">
        <f t="shared" si="1"/>
        <v>115.64859299931366</v>
      </c>
    </row>
    <row r="22" spans="1:7" ht="14.1" customHeight="1" x14ac:dyDescent="0.25">
      <c r="A22" s="92"/>
      <c r="B22" s="163"/>
      <c r="C22" s="164" t="s">
        <v>331</v>
      </c>
      <c r="D22" s="91"/>
      <c r="E22" s="151">
        <v>962</v>
      </c>
      <c r="F22" s="151">
        <v>1037</v>
      </c>
      <c r="G22" s="350">
        <f t="shared" si="1"/>
        <v>107.79625779625779</v>
      </c>
    </row>
    <row r="23" spans="1:7" ht="14.1" customHeight="1" x14ac:dyDescent="0.25">
      <c r="A23" s="92"/>
      <c r="B23" s="163"/>
      <c r="C23" s="164" t="s">
        <v>248</v>
      </c>
      <c r="D23" s="91"/>
      <c r="E23" s="151">
        <v>134</v>
      </c>
      <c r="F23" s="151">
        <v>79</v>
      </c>
      <c r="G23" s="350">
        <f t="shared" si="1"/>
        <v>58.955223880597018</v>
      </c>
    </row>
    <row r="24" spans="1:7" ht="14.1" customHeight="1" x14ac:dyDescent="0.25">
      <c r="A24" s="196"/>
      <c r="B24" s="197" t="s">
        <v>43</v>
      </c>
      <c r="C24" s="202" t="s">
        <v>44</v>
      </c>
      <c r="D24" s="199" t="s">
        <v>36</v>
      </c>
      <c r="E24" s="203">
        <v>1605</v>
      </c>
      <c r="F24" s="203">
        <v>1640</v>
      </c>
      <c r="G24" s="201">
        <f t="shared" si="1"/>
        <v>102.18068535825545</v>
      </c>
    </row>
    <row r="25" spans="1:7" ht="14.1" customHeight="1" x14ac:dyDescent="0.25">
      <c r="A25" s="92"/>
      <c r="B25" s="163"/>
      <c r="C25" s="164" t="s">
        <v>331</v>
      </c>
      <c r="D25" s="91"/>
      <c r="E25" s="151">
        <v>1211</v>
      </c>
      <c r="F25" s="151">
        <v>1151</v>
      </c>
      <c r="G25" s="350">
        <f t="shared" si="1"/>
        <v>95.045417010734923</v>
      </c>
    </row>
    <row r="26" spans="1:7" ht="14.1" customHeight="1" x14ac:dyDescent="0.25">
      <c r="A26" s="92"/>
      <c r="B26" s="163"/>
      <c r="C26" s="164" t="s">
        <v>248</v>
      </c>
      <c r="D26" s="91"/>
      <c r="E26" s="151">
        <v>35</v>
      </c>
      <c r="F26" s="151">
        <v>33</v>
      </c>
      <c r="G26" s="350">
        <f t="shared" si="1"/>
        <v>94.285714285714292</v>
      </c>
    </row>
    <row r="27" spans="1:7" ht="14.1" customHeight="1" x14ac:dyDescent="0.25">
      <c r="A27" s="196"/>
      <c r="B27" s="197" t="s">
        <v>45</v>
      </c>
      <c r="C27" s="202" t="s">
        <v>46</v>
      </c>
      <c r="D27" s="199" t="s">
        <v>36</v>
      </c>
      <c r="E27" s="203">
        <v>1280</v>
      </c>
      <c r="F27" s="203">
        <v>1979</v>
      </c>
      <c r="G27" s="201">
        <f t="shared" si="1"/>
        <v>154.609375</v>
      </c>
    </row>
    <row r="28" spans="1:7" ht="14.1" customHeight="1" x14ac:dyDescent="0.25">
      <c r="A28" s="92"/>
      <c r="B28" s="163"/>
      <c r="C28" s="164" t="s">
        <v>331</v>
      </c>
      <c r="D28" s="91"/>
      <c r="E28" s="151">
        <v>876</v>
      </c>
      <c r="F28" s="151">
        <v>876</v>
      </c>
      <c r="G28" s="350">
        <f t="shared" si="1"/>
        <v>100</v>
      </c>
    </row>
    <row r="29" spans="1:7" ht="14.1" customHeight="1" x14ac:dyDescent="0.25">
      <c r="A29" s="92"/>
      <c r="B29" s="163"/>
      <c r="C29" s="164" t="s">
        <v>248</v>
      </c>
      <c r="D29" s="91"/>
      <c r="E29" s="151">
        <v>43</v>
      </c>
      <c r="F29" s="151">
        <v>25</v>
      </c>
      <c r="G29" s="350">
        <f t="shared" si="1"/>
        <v>58.139534883720927</v>
      </c>
    </row>
    <row r="30" spans="1:7" ht="14.1" customHeight="1" x14ac:dyDescent="0.25">
      <c r="A30" s="196"/>
      <c r="B30" s="197" t="s">
        <v>47</v>
      </c>
      <c r="C30" s="202" t="s">
        <v>48</v>
      </c>
      <c r="D30" s="199" t="s">
        <v>36</v>
      </c>
      <c r="E30" s="203">
        <v>2362</v>
      </c>
      <c r="F30" s="203">
        <v>2486</v>
      </c>
      <c r="G30" s="201">
        <f t="shared" si="1"/>
        <v>105.2497883149873</v>
      </c>
    </row>
    <row r="31" spans="1:7" ht="14.1" customHeight="1" x14ac:dyDescent="0.25">
      <c r="A31" s="92"/>
      <c r="B31" s="163"/>
      <c r="C31" s="164" t="s">
        <v>331</v>
      </c>
      <c r="D31" s="91"/>
      <c r="E31" s="151">
        <v>1467</v>
      </c>
      <c r="F31" s="151">
        <v>1467</v>
      </c>
      <c r="G31" s="350">
        <f t="shared" si="1"/>
        <v>100</v>
      </c>
    </row>
    <row r="32" spans="1:7" ht="14.1" customHeight="1" x14ac:dyDescent="0.25">
      <c r="A32" s="92"/>
      <c r="B32" s="163"/>
      <c r="C32" s="164" t="s">
        <v>248</v>
      </c>
      <c r="D32" s="91"/>
      <c r="E32" s="151">
        <v>176</v>
      </c>
      <c r="F32" s="151">
        <v>145</v>
      </c>
      <c r="G32" s="350">
        <f t="shared" si="1"/>
        <v>82.38636363636364</v>
      </c>
    </row>
    <row r="33" spans="1:7" ht="14.1" customHeight="1" x14ac:dyDescent="0.25">
      <c r="A33" s="196"/>
      <c r="B33" s="197" t="s">
        <v>49</v>
      </c>
      <c r="C33" s="202" t="s">
        <v>50</v>
      </c>
      <c r="D33" s="199" t="s">
        <v>36</v>
      </c>
      <c r="E33" s="203">
        <v>1723</v>
      </c>
      <c r="F33" s="203">
        <v>1947</v>
      </c>
      <c r="G33" s="201">
        <f t="shared" si="1"/>
        <v>113.00058038305282</v>
      </c>
    </row>
    <row r="34" spans="1:7" ht="14.1" customHeight="1" x14ac:dyDescent="0.25">
      <c r="A34" s="92"/>
      <c r="B34" s="163"/>
      <c r="C34" s="164" t="s">
        <v>331</v>
      </c>
      <c r="D34" s="91"/>
      <c r="E34" s="151">
        <v>1150</v>
      </c>
      <c r="F34" s="151">
        <v>1250</v>
      </c>
      <c r="G34" s="350">
        <f t="shared" si="1"/>
        <v>108.69565217391305</v>
      </c>
    </row>
    <row r="35" spans="1:7" ht="14.1" customHeight="1" x14ac:dyDescent="0.25">
      <c r="A35" s="92"/>
      <c r="B35" s="163"/>
      <c r="C35" s="164" t="s">
        <v>248</v>
      </c>
      <c r="D35" s="91"/>
      <c r="E35" s="151">
        <v>122</v>
      </c>
      <c r="F35" s="151">
        <v>152</v>
      </c>
      <c r="G35" s="350">
        <f t="shared" si="1"/>
        <v>124.59016393442623</v>
      </c>
    </row>
    <row r="36" spans="1:7" ht="14.1" customHeight="1" x14ac:dyDescent="0.25">
      <c r="A36" s="196"/>
      <c r="B36" s="197" t="s">
        <v>51</v>
      </c>
      <c r="C36" s="202" t="s">
        <v>52</v>
      </c>
      <c r="D36" s="199" t="s">
        <v>36</v>
      </c>
      <c r="E36" s="203">
        <v>1921</v>
      </c>
      <c r="F36" s="203">
        <v>2232</v>
      </c>
      <c r="G36" s="201">
        <f t="shared" si="1"/>
        <v>116.18948464341489</v>
      </c>
    </row>
    <row r="37" spans="1:7" ht="14.1" customHeight="1" x14ac:dyDescent="0.25">
      <c r="A37" s="92"/>
      <c r="B37" s="163"/>
      <c r="C37" s="164" t="s">
        <v>331</v>
      </c>
      <c r="D37" s="91"/>
      <c r="E37" s="151">
        <v>1330</v>
      </c>
      <c r="F37" s="151">
        <v>1505</v>
      </c>
      <c r="G37" s="350">
        <f t="shared" si="1"/>
        <v>113.15789473684211</v>
      </c>
    </row>
    <row r="38" spans="1:7" ht="14.1" customHeight="1" x14ac:dyDescent="0.25">
      <c r="A38" s="92"/>
      <c r="B38" s="163"/>
      <c r="C38" s="164" t="s">
        <v>248</v>
      </c>
      <c r="D38" s="91"/>
      <c r="E38" s="151">
        <v>51</v>
      </c>
      <c r="F38" s="151">
        <v>33</v>
      </c>
      <c r="G38" s="350">
        <f t="shared" si="1"/>
        <v>64.705882352941174</v>
      </c>
    </row>
    <row r="39" spans="1:7" ht="14.1" customHeight="1" x14ac:dyDescent="0.25">
      <c r="A39" s="196"/>
      <c r="B39" s="197" t="s">
        <v>53</v>
      </c>
      <c r="C39" s="202" t="s">
        <v>54</v>
      </c>
      <c r="D39" s="199" t="s">
        <v>36</v>
      </c>
      <c r="E39" s="203">
        <v>1266</v>
      </c>
      <c r="F39" s="203">
        <v>1390</v>
      </c>
      <c r="G39" s="201">
        <f t="shared" si="1"/>
        <v>109.79462875197473</v>
      </c>
    </row>
    <row r="40" spans="1:7" ht="14.1" customHeight="1" x14ac:dyDescent="0.25">
      <c r="A40" s="92"/>
      <c r="B40" s="163"/>
      <c r="C40" s="164" t="s">
        <v>331</v>
      </c>
      <c r="D40" s="91"/>
      <c r="E40" s="151">
        <v>759</v>
      </c>
      <c r="F40" s="151">
        <v>759</v>
      </c>
      <c r="G40" s="350">
        <f t="shared" ref="G40:G49" si="2">(F40*100)/E40</f>
        <v>100</v>
      </c>
    </row>
    <row r="41" spans="1:7" ht="14.1" customHeight="1" x14ac:dyDescent="0.25">
      <c r="A41" s="92"/>
      <c r="B41" s="163"/>
      <c r="C41" s="164" t="s">
        <v>248</v>
      </c>
      <c r="D41" s="91"/>
      <c r="E41" s="151">
        <v>147</v>
      </c>
      <c r="F41" s="151">
        <v>49</v>
      </c>
      <c r="G41" s="350">
        <f t="shared" si="2"/>
        <v>33.333333333333336</v>
      </c>
    </row>
    <row r="42" spans="1:7" ht="14.1" customHeight="1" x14ac:dyDescent="0.25">
      <c r="A42" s="196"/>
      <c r="B42" s="197" t="s">
        <v>55</v>
      </c>
      <c r="C42" s="202" t="s">
        <v>56</v>
      </c>
      <c r="D42" s="199" t="s">
        <v>36</v>
      </c>
      <c r="E42" s="203">
        <v>1034</v>
      </c>
      <c r="F42" s="203">
        <v>1079</v>
      </c>
      <c r="G42" s="201">
        <f t="shared" si="2"/>
        <v>104.35203094777563</v>
      </c>
    </row>
    <row r="43" spans="1:7" ht="14.1" customHeight="1" x14ac:dyDescent="0.25">
      <c r="A43" s="92"/>
      <c r="B43" s="163"/>
      <c r="C43" s="164" t="s">
        <v>331</v>
      </c>
      <c r="D43" s="91"/>
      <c r="E43" s="151">
        <v>600</v>
      </c>
      <c r="F43" s="151">
        <v>650</v>
      </c>
      <c r="G43" s="350">
        <f t="shared" si="2"/>
        <v>108.33333333333333</v>
      </c>
    </row>
    <row r="44" spans="1:7" ht="14.1" customHeight="1" x14ac:dyDescent="0.25">
      <c r="A44" s="92"/>
      <c r="B44" s="163"/>
      <c r="C44" s="164" t="s">
        <v>248</v>
      </c>
      <c r="D44" s="91"/>
      <c r="E44" s="151">
        <v>73</v>
      </c>
      <c r="F44" s="151">
        <v>7</v>
      </c>
      <c r="G44" s="350">
        <f t="shared" si="2"/>
        <v>9.5890410958904102</v>
      </c>
    </row>
    <row r="45" spans="1:7" ht="14.1" customHeight="1" x14ac:dyDescent="0.25">
      <c r="A45" s="196"/>
      <c r="B45" s="197" t="s">
        <v>57</v>
      </c>
      <c r="C45" s="202" t="s">
        <v>58</v>
      </c>
      <c r="D45" s="199" t="s">
        <v>36</v>
      </c>
      <c r="E45" s="203">
        <v>2441</v>
      </c>
      <c r="F45" s="203">
        <v>2553</v>
      </c>
      <c r="G45" s="201">
        <f t="shared" si="2"/>
        <v>104.5882834903728</v>
      </c>
    </row>
    <row r="46" spans="1:7" ht="14.1" customHeight="1" x14ac:dyDescent="0.25">
      <c r="A46" s="92"/>
      <c r="B46" s="163"/>
      <c r="C46" s="164" t="s">
        <v>331</v>
      </c>
      <c r="D46" s="91"/>
      <c r="E46" s="151">
        <v>1788</v>
      </c>
      <c r="F46" s="151">
        <v>1788</v>
      </c>
      <c r="G46" s="350">
        <f t="shared" si="2"/>
        <v>100</v>
      </c>
    </row>
    <row r="47" spans="1:7" ht="14.1" customHeight="1" x14ac:dyDescent="0.25">
      <c r="A47" s="92"/>
      <c r="B47" s="163"/>
      <c r="C47" s="164" t="s">
        <v>248</v>
      </c>
      <c r="D47" s="91"/>
      <c r="E47" s="151">
        <v>203</v>
      </c>
      <c r="F47" s="151">
        <v>201</v>
      </c>
      <c r="G47" s="350">
        <f t="shared" si="2"/>
        <v>99.014778325123146</v>
      </c>
    </row>
    <row r="48" spans="1:7" ht="14.1" customHeight="1" x14ac:dyDescent="0.25">
      <c r="A48" s="196"/>
      <c r="B48" s="197" t="s">
        <v>59</v>
      </c>
      <c r="C48" s="202" t="s">
        <v>60</v>
      </c>
      <c r="D48" s="199" t="s">
        <v>36</v>
      </c>
      <c r="E48" s="203">
        <v>1911</v>
      </c>
      <c r="F48" s="203">
        <v>1601</v>
      </c>
      <c r="G48" s="201">
        <f t="shared" si="2"/>
        <v>83.778126635269487</v>
      </c>
    </row>
    <row r="49" spans="1:7" ht="14.1" customHeight="1" x14ac:dyDescent="0.25">
      <c r="A49" s="92"/>
      <c r="B49" s="163"/>
      <c r="C49" s="164" t="s">
        <v>331</v>
      </c>
      <c r="D49" s="91"/>
      <c r="E49" s="151">
        <v>965</v>
      </c>
      <c r="F49" s="151">
        <v>1075</v>
      </c>
      <c r="G49" s="350">
        <f t="shared" si="2"/>
        <v>111.39896373056995</v>
      </c>
    </row>
    <row r="50" spans="1:7" ht="14.1" customHeight="1" thickBot="1" x14ac:dyDescent="0.3">
      <c r="A50" s="165"/>
      <c r="B50" s="166"/>
      <c r="C50" s="167" t="s">
        <v>248</v>
      </c>
      <c r="D50" s="168"/>
      <c r="E50" s="152">
        <v>86</v>
      </c>
      <c r="F50" s="152">
        <v>85</v>
      </c>
      <c r="G50" s="361">
        <f>(F50*100)/E50</f>
        <v>98.837209302325576</v>
      </c>
    </row>
    <row r="51" spans="1:7" ht="14.1" customHeight="1" x14ac:dyDescent="0.25">
      <c r="A51" s="169"/>
      <c r="B51" s="169"/>
      <c r="C51" s="170"/>
      <c r="D51" s="171"/>
      <c r="E51" s="172"/>
      <c r="F51" s="33"/>
      <c r="G51" s="25"/>
    </row>
    <row r="52" spans="1:7" ht="15" customHeight="1" thickBot="1" x14ac:dyDescent="0.3">
      <c r="A52" s="169"/>
      <c r="B52" s="169"/>
      <c r="C52" s="170"/>
      <c r="D52" s="171"/>
      <c r="E52" s="172"/>
      <c r="F52" s="33"/>
      <c r="G52" s="16" t="s">
        <v>292</v>
      </c>
    </row>
    <row r="53" spans="1:7" x14ac:dyDescent="0.25">
      <c r="A53" s="136" t="s">
        <v>1</v>
      </c>
      <c r="B53" s="137" t="s">
        <v>2</v>
      </c>
      <c r="C53" s="138" t="s">
        <v>3</v>
      </c>
      <c r="D53" s="421"/>
      <c r="E53" s="37" t="s">
        <v>4</v>
      </c>
      <c r="F53" s="37" t="s">
        <v>221</v>
      </c>
      <c r="G53" s="40"/>
    </row>
    <row r="54" spans="1:7" ht="14.25" customHeight="1" x14ac:dyDescent="0.25">
      <c r="A54" s="140" t="s">
        <v>5</v>
      </c>
      <c r="B54" s="141" t="s">
        <v>6</v>
      </c>
      <c r="C54" s="142" t="s">
        <v>7</v>
      </c>
      <c r="D54" s="422" t="s">
        <v>8</v>
      </c>
      <c r="E54" s="38" t="s">
        <v>244</v>
      </c>
      <c r="F54" s="38" t="s">
        <v>211</v>
      </c>
      <c r="G54" s="41" t="s">
        <v>339</v>
      </c>
    </row>
    <row r="55" spans="1:7" ht="13.5" customHeight="1" thickBot="1" x14ac:dyDescent="0.3">
      <c r="A55" s="144" t="s">
        <v>9</v>
      </c>
      <c r="B55" s="145" t="s">
        <v>10</v>
      </c>
      <c r="C55" s="146"/>
      <c r="D55" s="423"/>
      <c r="E55" s="39" t="s">
        <v>317</v>
      </c>
      <c r="F55" s="39" t="s">
        <v>338</v>
      </c>
      <c r="G55" s="42" t="s">
        <v>222</v>
      </c>
    </row>
    <row r="56" spans="1:7" ht="14.1" customHeight="1" x14ac:dyDescent="0.25">
      <c r="A56" s="205"/>
      <c r="B56" s="206" t="s">
        <v>61</v>
      </c>
      <c r="C56" s="216" t="s">
        <v>62</v>
      </c>
      <c r="D56" s="424" t="s">
        <v>36</v>
      </c>
      <c r="E56" s="200">
        <v>1485</v>
      </c>
      <c r="F56" s="200">
        <v>1474</v>
      </c>
      <c r="G56" s="431">
        <f t="shared" ref="G56:G97" si="3">(F56*100)/E56</f>
        <v>99.259259259259252</v>
      </c>
    </row>
    <row r="57" spans="1:7" ht="14.1" customHeight="1" x14ac:dyDescent="0.25">
      <c r="A57" s="92"/>
      <c r="B57" s="163"/>
      <c r="C57" s="174" t="s">
        <v>331</v>
      </c>
      <c r="D57" s="342"/>
      <c r="E57" s="151">
        <v>910</v>
      </c>
      <c r="F57" s="151">
        <v>910</v>
      </c>
      <c r="G57" s="347">
        <f t="shared" si="3"/>
        <v>100</v>
      </c>
    </row>
    <row r="58" spans="1:7" ht="14.1" customHeight="1" x14ac:dyDescent="0.25">
      <c r="A58" s="92"/>
      <c r="B58" s="163"/>
      <c r="C58" s="174" t="s">
        <v>248</v>
      </c>
      <c r="D58" s="342"/>
      <c r="E58" s="151">
        <v>114</v>
      </c>
      <c r="F58" s="151">
        <v>133</v>
      </c>
      <c r="G58" s="347">
        <f t="shared" si="3"/>
        <v>116.66666666666667</v>
      </c>
    </row>
    <row r="59" spans="1:7" ht="14.1" customHeight="1" x14ac:dyDescent="0.25">
      <c r="A59" s="196"/>
      <c r="B59" s="197" t="s">
        <v>63</v>
      </c>
      <c r="C59" s="220" t="s">
        <v>64</v>
      </c>
      <c r="D59" s="425" t="s">
        <v>36</v>
      </c>
      <c r="E59" s="203">
        <v>2174</v>
      </c>
      <c r="F59" s="203">
        <v>2456</v>
      </c>
      <c r="G59" s="207">
        <f t="shared" si="3"/>
        <v>112.97148114075436</v>
      </c>
    </row>
    <row r="60" spans="1:7" ht="14.1" customHeight="1" x14ac:dyDescent="0.25">
      <c r="A60" s="92"/>
      <c r="B60" s="163"/>
      <c r="C60" s="174" t="s">
        <v>331</v>
      </c>
      <c r="D60" s="342"/>
      <c r="E60" s="151">
        <v>1300</v>
      </c>
      <c r="F60" s="151">
        <v>1461</v>
      </c>
      <c r="G60" s="347">
        <f t="shared" si="3"/>
        <v>112.38461538461539</v>
      </c>
    </row>
    <row r="61" spans="1:7" ht="14.1" customHeight="1" x14ac:dyDescent="0.25">
      <c r="A61" s="92"/>
      <c r="B61" s="163"/>
      <c r="C61" s="174" t="s">
        <v>248</v>
      </c>
      <c r="D61" s="342"/>
      <c r="E61" s="151">
        <v>43</v>
      </c>
      <c r="F61" s="151">
        <v>42</v>
      </c>
      <c r="G61" s="347">
        <f t="shared" si="3"/>
        <v>97.674418604651166</v>
      </c>
    </row>
    <row r="62" spans="1:7" ht="14.1" customHeight="1" x14ac:dyDescent="0.25">
      <c r="A62" s="92"/>
      <c r="B62" s="163"/>
      <c r="C62" s="174" t="s">
        <v>238</v>
      </c>
      <c r="D62" s="342"/>
      <c r="E62" s="151">
        <v>200</v>
      </c>
      <c r="F62" s="151">
        <v>200</v>
      </c>
      <c r="G62" s="347">
        <f t="shared" si="3"/>
        <v>100</v>
      </c>
    </row>
    <row r="63" spans="1:7" ht="14.1" customHeight="1" x14ac:dyDescent="0.25">
      <c r="A63" s="196"/>
      <c r="B63" s="197" t="s">
        <v>65</v>
      </c>
      <c r="C63" s="220" t="s">
        <v>66</v>
      </c>
      <c r="D63" s="425" t="s">
        <v>36</v>
      </c>
      <c r="E63" s="203">
        <v>1954</v>
      </c>
      <c r="F63" s="203">
        <v>2066</v>
      </c>
      <c r="G63" s="207">
        <f t="shared" si="3"/>
        <v>105.73183213920164</v>
      </c>
    </row>
    <row r="64" spans="1:7" ht="14.1" customHeight="1" x14ac:dyDescent="0.25">
      <c r="A64" s="92"/>
      <c r="B64" s="163"/>
      <c r="C64" s="174" t="s">
        <v>331</v>
      </c>
      <c r="D64" s="342"/>
      <c r="E64" s="151">
        <v>1322</v>
      </c>
      <c r="F64" s="151">
        <v>1322</v>
      </c>
      <c r="G64" s="347">
        <f t="shared" si="3"/>
        <v>100</v>
      </c>
    </row>
    <row r="65" spans="1:7" ht="14.1" customHeight="1" x14ac:dyDescent="0.25">
      <c r="A65" s="92"/>
      <c r="B65" s="163"/>
      <c r="C65" s="174" t="s">
        <v>248</v>
      </c>
      <c r="D65" s="342"/>
      <c r="E65" s="151">
        <v>182</v>
      </c>
      <c r="F65" s="151">
        <v>179</v>
      </c>
      <c r="G65" s="347">
        <f t="shared" si="3"/>
        <v>98.35164835164835</v>
      </c>
    </row>
    <row r="66" spans="1:7" ht="14.1" customHeight="1" x14ac:dyDescent="0.25">
      <c r="A66" s="196"/>
      <c r="B66" s="197" t="s">
        <v>67</v>
      </c>
      <c r="C66" s="220" t="s">
        <v>68</v>
      </c>
      <c r="D66" s="425" t="s">
        <v>36</v>
      </c>
      <c r="E66" s="203">
        <v>1532</v>
      </c>
      <c r="F66" s="203">
        <v>2169</v>
      </c>
      <c r="G66" s="207">
        <f t="shared" si="3"/>
        <v>141.57963446475196</v>
      </c>
    </row>
    <row r="67" spans="1:7" ht="14.1" customHeight="1" x14ac:dyDescent="0.25">
      <c r="A67" s="92"/>
      <c r="B67" s="163"/>
      <c r="C67" s="174" t="s">
        <v>331</v>
      </c>
      <c r="D67" s="342"/>
      <c r="E67" s="151">
        <v>821</v>
      </c>
      <c r="F67" s="151">
        <v>821</v>
      </c>
      <c r="G67" s="347">
        <f t="shared" si="3"/>
        <v>100</v>
      </c>
    </row>
    <row r="68" spans="1:7" ht="14.1" customHeight="1" x14ac:dyDescent="0.25">
      <c r="A68" s="92"/>
      <c r="B68" s="163"/>
      <c r="C68" s="174" t="s">
        <v>238</v>
      </c>
      <c r="D68" s="342"/>
      <c r="E68" s="150">
        <v>250</v>
      </c>
      <c r="F68" s="150">
        <v>250</v>
      </c>
      <c r="G68" s="347">
        <f t="shared" si="3"/>
        <v>100</v>
      </c>
    </row>
    <row r="69" spans="1:7" ht="14.1" customHeight="1" x14ac:dyDescent="0.25">
      <c r="A69" s="92"/>
      <c r="B69" s="163"/>
      <c r="C69" s="174" t="s">
        <v>248</v>
      </c>
      <c r="D69" s="342"/>
      <c r="E69" s="149">
        <v>11</v>
      </c>
      <c r="F69" s="149">
        <v>11</v>
      </c>
      <c r="G69" s="347">
        <f t="shared" si="3"/>
        <v>100</v>
      </c>
    </row>
    <row r="70" spans="1:7" ht="14.1" customHeight="1" x14ac:dyDescent="0.25">
      <c r="A70" s="196"/>
      <c r="B70" s="197" t="s">
        <v>69</v>
      </c>
      <c r="C70" s="220" t="s">
        <v>70</v>
      </c>
      <c r="D70" s="425" t="s">
        <v>36</v>
      </c>
      <c r="E70" s="203">
        <v>2647</v>
      </c>
      <c r="F70" s="203">
        <v>2773</v>
      </c>
      <c r="G70" s="207">
        <f t="shared" si="3"/>
        <v>104.76010578012844</v>
      </c>
    </row>
    <row r="71" spans="1:7" ht="14.1" customHeight="1" x14ac:dyDescent="0.25">
      <c r="A71" s="92"/>
      <c r="B71" s="163"/>
      <c r="C71" s="174" t="s">
        <v>331</v>
      </c>
      <c r="D71" s="342"/>
      <c r="E71" s="151">
        <v>1510</v>
      </c>
      <c r="F71" s="151">
        <v>1570</v>
      </c>
      <c r="G71" s="347">
        <f t="shared" si="3"/>
        <v>103.97350993377484</v>
      </c>
    </row>
    <row r="72" spans="1:7" ht="14.1" customHeight="1" x14ac:dyDescent="0.25">
      <c r="A72" s="92"/>
      <c r="B72" s="163"/>
      <c r="C72" s="174" t="s">
        <v>249</v>
      </c>
      <c r="D72" s="342"/>
      <c r="E72" s="151">
        <v>418</v>
      </c>
      <c r="F72" s="151">
        <v>326</v>
      </c>
      <c r="G72" s="347">
        <f t="shared" si="3"/>
        <v>77.990430622009569</v>
      </c>
    </row>
    <row r="73" spans="1:7" ht="14.1" customHeight="1" x14ac:dyDescent="0.25">
      <c r="A73" s="69" t="s">
        <v>32</v>
      </c>
      <c r="B73" s="175"/>
      <c r="C73" s="176" t="s">
        <v>71</v>
      </c>
      <c r="D73" s="177"/>
      <c r="E73" s="113">
        <f>E74+E77+E81+E84+E87+E91+E94+E107+E110+E113+E116+E120+E123+E126+E129</f>
        <v>109400</v>
      </c>
      <c r="F73" s="113">
        <f>F74+F77+F81+F84+F87+F91+F94+F107+F110+F113+F116+F120+F123+F126+F129</f>
        <v>108539</v>
      </c>
      <c r="G73" s="349">
        <f t="shared" si="3"/>
        <v>99.212979890310791</v>
      </c>
    </row>
    <row r="74" spans="1:7" ht="14.1" customHeight="1" x14ac:dyDescent="0.25">
      <c r="A74" s="208"/>
      <c r="B74" s="209" t="s">
        <v>72</v>
      </c>
      <c r="C74" s="210" t="s">
        <v>73</v>
      </c>
      <c r="D74" s="211" t="s">
        <v>74</v>
      </c>
      <c r="E74" s="212">
        <v>5128</v>
      </c>
      <c r="F74" s="212">
        <v>5240</v>
      </c>
      <c r="G74" s="207">
        <f t="shared" si="3"/>
        <v>102.18408736349454</v>
      </c>
    </row>
    <row r="75" spans="1:7" ht="14.1" customHeight="1" x14ac:dyDescent="0.25">
      <c r="A75" s="122"/>
      <c r="B75" s="178"/>
      <c r="C75" s="174" t="s">
        <v>331</v>
      </c>
      <c r="D75" s="181"/>
      <c r="E75" s="182">
        <v>3500</v>
      </c>
      <c r="F75" s="182">
        <v>3500</v>
      </c>
      <c r="G75" s="347">
        <f t="shared" si="3"/>
        <v>100</v>
      </c>
    </row>
    <row r="76" spans="1:7" ht="14.1" customHeight="1" x14ac:dyDescent="0.25">
      <c r="A76" s="122"/>
      <c r="B76" s="178"/>
      <c r="C76" s="174" t="s">
        <v>248</v>
      </c>
      <c r="D76" s="181"/>
      <c r="E76" s="182">
        <v>596</v>
      </c>
      <c r="F76" s="182">
        <v>457</v>
      </c>
      <c r="G76" s="347">
        <f t="shared" si="3"/>
        <v>76.677852348993284</v>
      </c>
    </row>
    <row r="77" spans="1:7" ht="14.1" customHeight="1" x14ac:dyDescent="0.25">
      <c r="A77" s="208"/>
      <c r="B77" s="209" t="s">
        <v>75</v>
      </c>
      <c r="C77" s="210" t="s">
        <v>76</v>
      </c>
      <c r="D77" s="211" t="s">
        <v>74</v>
      </c>
      <c r="E77" s="212">
        <v>4484</v>
      </c>
      <c r="F77" s="212">
        <v>4816</v>
      </c>
      <c r="G77" s="207">
        <f t="shared" si="3"/>
        <v>107.40410347903658</v>
      </c>
    </row>
    <row r="78" spans="1:7" ht="14.1" customHeight="1" x14ac:dyDescent="0.25">
      <c r="A78" s="122"/>
      <c r="B78" s="178"/>
      <c r="C78" s="174" t="s">
        <v>331</v>
      </c>
      <c r="D78" s="180"/>
      <c r="E78" s="182">
        <v>2921</v>
      </c>
      <c r="F78" s="182">
        <v>3081</v>
      </c>
      <c r="G78" s="347">
        <f t="shared" si="3"/>
        <v>105.47757617254365</v>
      </c>
    </row>
    <row r="79" spans="1:7" ht="14.1" customHeight="1" x14ac:dyDescent="0.25">
      <c r="A79" s="122"/>
      <c r="B79" s="178"/>
      <c r="C79" s="174" t="s">
        <v>306</v>
      </c>
      <c r="D79" s="180"/>
      <c r="E79" s="182">
        <v>112</v>
      </c>
      <c r="F79" s="182">
        <v>112</v>
      </c>
      <c r="G79" s="347">
        <f t="shared" si="3"/>
        <v>100</v>
      </c>
    </row>
    <row r="80" spans="1:7" ht="14.1" customHeight="1" x14ac:dyDescent="0.25">
      <c r="A80" s="122"/>
      <c r="B80" s="178"/>
      <c r="C80" s="174" t="s">
        <v>248</v>
      </c>
      <c r="D80" s="180"/>
      <c r="E80" s="182">
        <v>252</v>
      </c>
      <c r="F80" s="182">
        <v>193</v>
      </c>
      <c r="G80" s="347">
        <f t="shared" si="3"/>
        <v>76.587301587301582</v>
      </c>
    </row>
    <row r="81" spans="1:7" ht="14.1" customHeight="1" x14ac:dyDescent="0.25">
      <c r="A81" s="208"/>
      <c r="B81" s="209" t="s">
        <v>77</v>
      </c>
      <c r="C81" s="210" t="s">
        <v>78</v>
      </c>
      <c r="D81" s="211" t="s">
        <v>74</v>
      </c>
      <c r="E81" s="212">
        <v>4512</v>
      </c>
      <c r="F81" s="212">
        <v>4643</v>
      </c>
      <c r="G81" s="207">
        <f t="shared" si="3"/>
        <v>102.90336879432624</v>
      </c>
    </row>
    <row r="82" spans="1:7" ht="14.1" customHeight="1" x14ac:dyDescent="0.25">
      <c r="A82" s="122"/>
      <c r="B82" s="178"/>
      <c r="C82" s="174" t="s">
        <v>331</v>
      </c>
      <c r="D82" s="180"/>
      <c r="E82" s="182">
        <v>2959</v>
      </c>
      <c r="F82" s="182">
        <v>2959</v>
      </c>
      <c r="G82" s="347">
        <f t="shared" si="3"/>
        <v>100</v>
      </c>
    </row>
    <row r="83" spans="1:7" ht="14.1" customHeight="1" x14ac:dyDescent="0.25">
      <c r="A83" s="122"/>
      <c r="B83" s="178"/>
      <c r="C83" s="174" t="s">
        <v>248</v>
      </c>
      <c r="D83" s="180"/>
      <c r="E83" s="182">
        <v>185</v>
      </c>
      <c r="F83" s="182">
        <v>160</v>
      </c>
      <c r="G83" s="347">
        <f t="shared" si="3"/>
        <v>86.486486486486484</v>
      </c>
    </row>
    <row r="84" spans="1:7" ht="14.1" customHeight="1" x14ac:dyDescent="0.25">
      <c r="A84" s="208"/>
      <c r="B84" s="209" t="s">
        <v>79</v>
      </c>
      <c r="C84" s="210" t="s">
        <v>80</v>
      </c>
      <c r="D84" s="211" t="s">
        <v>74</v>
      </c>
      <c r="E84" s="212">
        <v>5100</v>
      </c>
      <c r="F84" s="212">
        <v>5101</v>
      </c>
      <c r="G84" s="207">
        <f t="shared" si="3"/>
        <v>100.01960784313725</v>
      </c>
    </row>
    <row r="85" spans="1:7" ht="14.1" customHeight="1" x14ac:dyDescent="0.25">
      <c r="A85" s="122"/>
      <c r="B85" s="178"/>
      <c r="C85" s="174" t="s">
        <v>331</v>
      </c>
      <c r="D85" s="180"/>
      <c r="E85" s="182">
        <v>3804</v>
      </c>
      <c r="F85" s="182">
        <v>3554</v>
      </c>
      <c r="G85" s="347">
        <f t="shared" si="3"/>
        <v>93.4279705573081</v>
      </c>
    </row>
    <row r="86" spans="1:7" ht="14.1" customHeight="1" x14ac:dyDescent="0.25">
      <c r="A86" s="122"/>
      <c r="B86" s="178"/>
      <c r="C86" s="174" t="s">
        <v>248</v>
      </c>
      <c r="D86" s="180"/>
      <c r="E86" s="182">
        <v>257</v>
      </c>
      <c r="F86" s="182">
        <v>159</v>
      </c>
      <c r="G86" s="347">
        <f t="shared" si="3"/>
        <v>61.867704280155642</v>
      </c>
    </row>
    <row r="87" spans="1:7" ht="14.1" customHeight="1" x14ac:dyDescent="0.25">
      <c r="A87" s="208"/>
      <c r="B87" s="209" t="s">
        <v>81</v>
      </c>
      <c r="C87" s="210" t="s">
        <v>82</v>
      </c>
      <c r="D87" s="211" t="s">
        <v>74</v>
      </c>
      <c r="E87" s="212">
        <v>11335</v>
      </c>
      <c r="F87" s="212">
        <v>10758</v>
      </c>
      <c r="G87" s="207">
        <f t="shared" si="3"/>
        <v>94.909572121746805</v>
      </c>
    </row>
    <row r="88" spans="1:7" ht="14.1" customHeight="1" x14ac:dyDescent="0.25">
      <c r="A88" s="122"/>
      <c r="B88" s="178"/>
      <c r="C88" s="174" t="s">
        <v>331</v>
      </c>
      <c r="D88" s="180"/>
      <c r="E88" s="182">
        <v>6831</v>
      </c>
      <c r="F88" s="182">
        <v>5870</v>
      </c>
      <c r="G88" s="347">
        <f t="shared" si="3"/>
        <v>85.931781583955498</v>
      </c>
    </row>
    <row r="89" spans="1:7" ht="14.1" customHeight="1" x14ac:dyDescent="0.25">
      <c r="A89" s="183"/>
      <c r="B89" s="184"/>
      <c r="C89" s="174" t="s">
        <v>248</v>
      </c>
      <c r="D89" s="185"/>
      <c r="E89" s="182">
        <v>889</v>
      </c>
      <c r="F89" s="182">
        <v>806</v>
      </c>
      <c r="G89" s="347">
        <f t="shared" si="3"/>
        <v>90.663667041619803</v>
      </c>
    </row>
    <row r="90" spans="1:7" ht="14.1" customHeight="1" x14ac:dyDescent="0.25">
      <c r="A90" s="183"/>
      <c r="B90" s="184"/>
      <c r="C90" s="174" t="s">
        <v>266</v>
      </c>
      <c r="D90" s="185"/>
      <c r="E90" s="182">
        <v>1000</v>
      </c>
      <c r="F90" s="182">
        <v>1000</v>
      </c>
      <c r="G90" s="347">
        <f t="shared" si="3"/>
        <v>100</v>
      </c>
    </row>
    <row r="91" spans="1:7" ht="14.1" customHeight="1" x14ac:dyDescent="0.25">
      <c r="A91" s="208"/>
      <c r="B91" s="209" t="s">
        <v>83</v>
      </c>
      <c r="C91" s="210" t="s">
        <v>84</v>
      </c>
      <c r="D91" s="211" t="s">
        <v>74</v>
      </c>
      <c r="E91" s="213">
        <v>6081</v>
      </c>
      <c r="F91" s="213">
        <v>6103</v>
      </c>
      <c r="G91" s="207">
        <f t="shared" si="3"/>
        <v>100.3617826015458</v>
      </c>
    </row>
    <row r="92" spans="1:7" ht="14.1" customHeight="1" x14ac:dyDescent="0.25">
      <c r="A92" s="122"/>
      <c r="B92" s="178"/>
      <c r="C92" s="174" t="s">
        <v>331</v>
      </c>
      <c r="D92" s="180"/>
      <c r="E92" s="182">
        <v>5052</v>
      </c>
      <c r="F92" s="182">
        <v>5052</v>
      </c>
      <c r="G92" s="347">
        <f t="shared" si="3"/>
        <v>100</v>
      </c>
    </row>
    <row r="93" spans="1:7" ht="14.1" customHeight="1" x14ac:dyDescent="0.25">
      <c r="A93" s="122"/>
      <c r="B93" s="178"/>
      <c r="C93" s="174" t="s">
        <v>248</v>
      </c>
      <c r="D93" s="180"/>
      <c r="E93" s="182">
        <v>298</v>
      </c>
      <c r="F93" s="182">
        <v>170</v>
      </c>
      <c r="G93" s="347">
        <f t="shared" si="3"/>
        <v>57.04697986577181</v>
      </c>
    </row>
    <row r="94" spans="1:7" ht="14.1" customHeight="1" x14ac:dyDescent="0.25">
      <c r="A94" s="208"/>
      <c r="B94" s="209" t="s">
        <v>85</v>
      </c>
      <c r="C94" s="210" t="s">
        <v>212</v>
      </c>
      <c r="D94" s="211" t="s">
        <v>74</v>
      </c>
      <c r="E94" s="212">
        <v>9733</v>
      </c>
      <c r="F94" s="212">
        <v>9206</v>
      </c>
      <c r="G94" s="207">
        <f t="shared" si="3"/>
        <v>94.585431007911225</v>
      </c>
    </row>
    <row r="95" spans="1:7" ht="14.1" customHeight="1" x14ac:dyDescent="0.25">
      <c r="A95" s="122"/>
      <c r="B95" s="178"/>
      <c r="C95" s="174" t="s">
        <v>331</v>
      </c>
      <c r="D95" s="180"/>
      <c r="E95" s="182">
        <v>6205</v>
      </c>
      <c r="F95" s="182">
        <v>5350</v>
      </c>
      <c r="G95" s="347">
        <f t="shared" si="3"/>
        <v>86.220789685737316</v>
      </c>
    </row>
    <row r="96" spans="1:7" ht="14.1" customHeight="1" x14ac:dyDescent="0.25">
      <c r="A96" s="355"/>
      <c r="B96" s="356"/>
      <c r="C96" s="426" t="s">
        <v>307</v>
      </c>
      <c r="D96" s="357"/>
      <c r="E96" s="353">
        <v>183</v>
      </c>
      <c r="F96" s="353">
        <v>183</v>
      </c>
      <c r="G96" s="347">
        <f t="shared" si="3"/>
        <v>100</v>
      </c>
    </row>
    <row r="97" spans="1:7" ht="14.1" customHeight="1" thickBot="1" x14ac:dyDescent="0.3">
      <c r="A97" s="186"/>
      <c r="B97" s="187"/>
      <c r="C97" s="427" t="s">
        <v>248</v>
      </c>
      <c r="D97" s="188"/>
      <c r="E97" s="189">
        <v>1636</v>
      </c>
      <c r="F97" s="189">
        <v>1659</v>
      </c>
      <c r="G97" s="358">
        <f t="shared" si="3"/>
        <v>101.40586797066015</v>
      </c>
    </row>
    <row r="98" spans="1:7" ht="14.1" customHeight="1" x14ac:dyDescent="0.25">
      <c r="A98" s="190"/>
      <c r="B98" s="191"/>
      <c r="C98" s="170"/>
      <c r="D98" s="171"/>
      <c r="E98" s="192"/>
      <c r="F98" s="192"/>
      <c r="G98" s="378"/>
    </row>
    <row r="99" spans="1:7" ht="14.1" customHeight="1" x14ac:dyDescent="0.25">
      <c r="A99" s="190"/>
      <c r="B99" s="191"/>
      <c r="C99" s="170"/>
      <c r="D99" s="171"/>
      <c r="E99" s="192"/>
      <c r="F99" s="192"/>
      <c r="G99" s="378"/>
    </row>
    <row r="100" spans="1:7" ht="12.95" customHeight="1" x14ac:dyDescent="0.25">
      <c r="A100" s="190"/>
      <c r="B100" s="191"/>
      <c r="C100" s="170"/>
      <c r="D100" s="171"/>
      <c r="E100" s="192"/>
      <c r="F100" s="34"/>
      <c r="G100" s="25"/>
    </row>
    <row r="101" spans="1:7" ht="12.95" customHeight="1" x14ac:dyDescent="0.25">
      <c r="A101" s="190"/>
      <c r="B101" s="191"/>
      <c r="C101" s="170"/>
      <c r="D101" s="171"/>
      <c r="E101" s="192"/>
      <c r="F101" s="34"/>
      <c r="G101" s="25"/>
    </row>
    <row r="102" spans="1:7" ht="12.95" customHeight="1" x14ac:dyDescent="0.25">
      <c r="A102" s="190"/>
      <c r="B102" s="191"/>
      <c r="C102" s="170"/>
      <c r="D102" s="171"/>
      <c r="E102" s="192"/>
      <c r="F102" s="34"/>
      <c r="G102" s="25"/>
    </row>
    <row r="103" spans="1:7" ht="14.25" customHeight="1" thickBot="1" x14ac:dyDescent="0.3">
      <c r="A103" s="169"/>
      <c r="B103" s="169"/>
      <c r="C103" s="170"/>
      <c r="D103" s="171"/>
      <c r="E103" s="172"/>
      <c r="F103" s="33"/>
      <c r="G103" s="16" t="s">
        <v>293</v>
      </c>
    </row>
    <row r="104" spans="1:7" ht="12.95" customHeight="1" x14ac:dyDescent="0.25">
      <c r="A104" s="136" t="s">
        <v>1</v>
      </c>
      <c r="B104" s="137" t="s">
        <v>2</v>
      </c>
      <c r="C104" s="138" t="s">
        <v>3</v>
      </c>
      <c r="D104" s="139"/>
      <c r="E104" s="37" t="s">
        <v>4</v>
      </c>
      <c r="F104" s="37" t="s">
        <v>221</v>
      </c>
      <c r="G104" s="40"/>
    </row>
    <row r="105" spans="1:7" ht="12.95" customHeight="1" x14ac:dyDescent="0.25">
      <c r="A105" s="140" t="s">
        <v>5</v>
      </c>
      <c r="B105" s="141" t="s">
        <v>6</v>
      </c>
      <c r="C105" s="142" t="s">
        <v>7</v>
      </c>
      <c r="D105" s="143" t="s">
        <v>8</v>
      </c>
      <c r="E105" s="38" t="s">
        <v>244</v>
      </c>
      <c r="F105" s="38" t="s">
        <v>211</v>
      </c>
      <c r="G105" s="41" t="s">
        <v>339</v>
      </c>
    </row>
    <row r="106" spans="1:7" ht="12.95" customHeight="1" thickBot="1" x14ac:dyDescent="0.3">
      <c r="A106" s="144" t="s">
        <v>9</v>
      </c>
      <c r="B106" s="145" t="s">
        <v>10</v>
      </c>
      <c r="C106" s="146"/>
      <c r="D106" s="147"/>
      <c r="E106" s="39" t="s">
        <v>317</v>
      </c>
      <c r="F106" s="39" t="s">
        <v>338</v>
      </c>
      <c r="G106" s="41" t="s">
        <v>222</v>
      </c>
    </row>
    <row r="107" spans="1:7" ht="14.1" customHeight="1" x14ac:dyDescent="0.25">
      <c r="A107" s="214"/>
      <c r="B107" s="215" t="s">
        <v>86</v>
      </c>
      <c r="C107" s="428" t="s">
        <v>87</v>
      </c>
      <c r="D107" s="217" t="s">
        <v>74</v>
      </c>
      <c r="E107" s="213">
        <v>5446</v>
      </c>
      <c r="F107" s="213">
        <v>5497</v>
      </c>
      <c r="G107" s="384">
        <f t="shared" ref="G107:G131" si="4">(F107*100)/E107</f>
        <v>100.93646713183988</v>
      </c>
    </row>
    <row r="108" spans="1:7" ht="14.25" customHeight="1" x14ac:dyDescent="0.25">
      <c r="A108" s="122"/>
      <c r="B108" s="178"/>
      <c r="C108" s="174" t="s">
        <v>331</v>
      </c>
      <c r="D108" s="180"/>
      <c r="E108" s="182">
        <v>3517</v>
      </c>
      <c r="F108" s="182">
        <v>3517</v>
      </c>
      <c r="G108" s="347">
        <f t="shared" si="4"/>
        <v>100</v>
      </c>
    </row>
    <row r="109" spans="1:7" ht="14.1" customHeight="1" x14ac:dyDescent="0.25">
      <c r="A109" s="122"/>
      <c r="B109" s="178"/>
      <c r="C109" s="174" t="s">
        <v>248</v>
      </c>
      <c r="D109" s="180"/>
      <c r="E109" s="182">
        <v>195</v>
      </c>
      <c r="F109" s="182">
        <v>150</v>
      </c>
      <c r="G109" s="347">
        <f t="shared" si="4"/>
        <v>76.92307692307692</v>
      </c>
    </row>
    <row r="110" spans="1:7" ht="14.1" customHeight="1" x14ac:dyDescent="0.25">
      <c r="A110" s="218"/>
      <c r="B110" s="219" t="s">
        <v>88</v>
      </c>
      <c r="C110" s="220" t="s">
        <v>89</v>
      </c>
      <c r="D110" s="221" t="s">
        <v>74</v>
      </c>
      <c r="E110" s="212">
        <v>7493</v>
      </c>
      <c r="F110" s="212">
        <v>7740</v>
      </c>
      <c r="G110" s="207">
        <f t="shared" si="4"/>
        <v>103.29640998265047</v>
      </c>
    </row>
    <row r="111" spans="1:7" ht="14.1" customHeight="1" x14ac:dyDescent="0.25">
      <c r="A111" s="122"/>
      <c r="B111" s="178"/>
      <c r="C111" s="174" t="s">
        <v>331</v>
      </c>
      <c r="D111" s="180"/>
      <c r="E111" s="182">
        <v>4390</v>
      </c>
      <c r="F111" s="182">
        <v>4390</v>
      </c>
      <c r="G111" s="347">
        <f t="shared" si="4"/>
        <v>100</v>
      </c>
    </row>
    <row r="112" spans="1:7" ht="14.1" customHeight="1" x14ac:dyDescent="0.25">
      <c r="A112" s="122"/>
      <c r="B112" s="178"/>
      <c r="C112" s="174" t="s">
        <v>248</v>
      </c>
      <c r="D112" s="180"/>
      <c r="E112" s="182">
        <v>1716</v>
      </c>
      <c r="F112" s="182">
        <v>1717</v>
      </c>
      <c r="G112" s="347">
        <f t="shared" si="4"/>
        <v>100.05827505827506</v>
      </c>
    </row>
    <row r="113" spans="1:7" ht="14.1" customHeight="1" x14ac:dyDescent="0.25">
      <c r="A113" s="218"/>
      <c r="B113" s="219" t="s">
        <v>90</v>
      </c>
      <c r="C113" s="220" t="s">
        <v>91</v>
      </c>
      <c r="D113" s="221" t="s">
        <v>74</v>
      </c>
      <c r="E113" s="212">
        <v>5925</v>
      </c>
      <c r="F113" s="212">
        <v>5787</v>
      </c>
      <c r="G113" s="207">
        <f t="shared" si="4"/>
        <v>97.670886075949369</v>
      </c>
    </row>
    <row r="114" spans="1:7" ht="14.1" customHeight="1" x14ac:dyDescent="0.25">
      <c r="A114" s="122"/>
      <c r="B114" s="178"/>
      <c r="C114" s="174" t="s">
        <v>331</v>
      </c>
      <c r="D114" s="180"/>
      <c r="E114" s="182">
        <v>3925</v>
      </c>
      <c r="F114" s="182">
        <v>3575</v>
      </c>
      <c r="G114" s="347">
        <f t="shared" si="4"/>
        <v>91.082802547770697</v>
      </c>
    </row>
    <row r="115" spans="1:7" ht="14.1" customHeight="1" x14ac:dyDescent="0.25">
      <c r="A115" s="122"/>
      <c r="B115" s="178"/>
      <c r="C115" s="174" t="s">
        <v>248</v>
      </c>
      <c r="D115" s="180"/>
      <c r="E115" s="182">
        <v>837</v>
      </c>
      <c r="F115" s="182">
        <v>741</v>
      </c>
      <c r="G115" s="347">
        <f t="shared" si="4"/>
        <v>88.530465949820794</v>
      </c>
    </row>
    <row r="116" spans="1:7" ht="14.1" customHeight="1" x14ac:dyDescent="0.25">
      <c r="A116" s="218"/>
      <c r="B116" s="219" t="s">
        <v>92</v>
      </c>
      <c r="C116" s="220" t="s">
        <v>93</v>
      </c>
      <c r="D116" s="221" t="s">
        <v>74</v>
      </c>
      <c r="E116" s="212">
        <v>8781</v>
      </c>
      <c r="F116" s="212">
        <v>9093</v>
      </c>
      <c r="G116" s="207">
        <f t="shared" si="4"/>
        <v>103.55312606764605</v>
      </c>
    </row>
    <row r="117" spans="1:7" ht="14.1" customHeight="1" x14ac:dyDescent="0.25">
      <c r="A117" s="122"/>
      <c r="B117" s="178"/>
      <c r="C117" s="174" t="s">
        <v>331</v>
      </c>
      <c r="D117" s="180"/>
      <c r="E117" s="182">
        <v>5316</v>
      </c>
      <c r="F117" s="182">
        <v>5316</v>
      </c>
      <c r="G117" s="347">
        <f t="shared" si="4"/>
        <v>100</v>
      </c>
    </row>
    <row r="118" spans="1:7" ht="14.1" customHeight="1" x14ac:dyDescent="0.25">
      <c r="A118" s="122"/>
      <c r="B118" s="178"/>
      <c r="C118" s="174" t="s">
        <v>237</v>
      </c>
      <c r="D118" s="180"/>
      <c r="E118" s="182">
        <v>300</v>
      </c>
      <c r="F118" s="182">
        <v>300</v>
      </c>
      <c r="G118" s="347">
        <f t="shared" si="4"/>
        <v>100</v>
      </c>
    </row>
    <row r="119" spans="1:7" ht="14.1" customHeight="1" x14ac:dyDescent="0.25">
      <c r="A119" s="122"/>
      <c r="B119" s="178"/>
      <c r="C119" s="174" t="s">
        <v>249</v>
      </c>
      <c r="D119" s="180"/>
      <c r="E119" s="182">
        <v>1141</v>
      </c>
      <c r="F119" s="182">
        <v>1055</v>
      </c>
      <c r="G119" s="347">
        <f t="shared" si="4"/>
        <v>92.462751971954432</v>
      </c>
    </row>
    <row r="120" spans="1:7" ht="14.1" customHeight="1" x14ac:dyDescent="0.25">
      <c r="A120" s="218"/>
      <c r="B120" s="219" t="s">
        <v>94</v>
      </c>
      <c r="C120" s="220" t="s">
        <v>95</v>
      </c>
      <c r="D120" s="221" t="s">
        <v>74</v>
      </c>
      <c r="E120" s="212">
        <v>6702</v>
      </c>
      <c r="F120" s="212">
        <v>6746</v>
      </c>
      <c r="G120" s="207">
        <f t="shared" si="4"/>
        <v>100.65652044165921</v>
      </c>
    </row>
    <row r="121" spans="1:7" ht="14.1" customHeight="1" x14ac:dyDescent="0.25">
      <c r="A121" s="122"/>
      <c r="B121" s="178"/>
      <c r="C121" s="174" t="s">
        <v>331</v>
      </c>
      <c r="D121" s="180"/>
      <c r="E121" s="182">
        <v>2792</v>
      </c>
      <c r="F121" s="182">
        <v>2872</v>
      </c>
      <c r="G121" s="347">
        <f t="shared" si="4"/>
        <v>102.86532951289398</v>
      </c>
    </row>
    <row r="122" spans="1:7" ht="14.1" customHeight="1" x14ac:dyDescent="0.25">
      <c r="A122" s="122"/>
      <c r="B122" s="178"/>
      <c r="C122" s="174" t="s">
        <v>248</v>
      </c>
      <c r="D122" s="180"/>
      <c r="E122" s="182">
        <v>2490</v>
      </c>
      <c r="F122" s="182">
        <v>2100</v>
      </c>
      <c r="G122" s="347">
        <f t="shared" si="4"/>
        <v>84.337349397590359</v>
      </c>
    </row>
    <row r="123" spans="1:7" ht="14.1" customHeight="1" x14ac:dyDescent="0.25">
      <c r="A123" s="218"/>
      <c r="B123" s="219" t="s">
        <v>96</v>
      </c>
      <c r="C123" s="220" t="s">
        <v>97</v>
      </c>
      <c r="D123" s="221" t="s">
        <v>74</v>
      </c>
      <c r="E123" s="212">
        <v>10798</v>
      </c>
      <c r="F123" s="212">
        <v>8916</v>
      </c>
      <c r="G123" s="207">
        <f t="shared" si="4"/>
        <v>82.570846453046855</v>
      </c>
    </row>
    <row r="124" spans="1:7" ht="14.1" customHeight="1" x14ac:dyDescent="0.25">
      <c r="A124" s="122"/>
      <c r="B124" s="178"/>
      <c r="C124" s="174" t="s">
        <v>331</v>
      </c>
      <c r="D124" s="180"/>
      <c r="E124" s="182">
        <v>6317</v>
      </c>
      <c r="F124" s="182">
        <v>6034</v>
      </c>
      <c r="G124" s="347">
        <f t="shared" si="4"/>
        <v>95.52002532847871</v>
      </c>
    </row>
    <row r="125" spans="1:7" ht="14.1" customHeight="1" x14ac:dyDescent="0.25">
      <c r="A125" s="122"/>
      <c r="B125" s="178"/>
      <c r="C125" s="174" t="s">
        <v>248</v>
      </c>
      <c r="D125" s="180"/>
      <c r="E125" s="182">
        <v>2647</v>
      </c>
      <c r="F125" s="182">
        <v>772</v>
      </c>
      <c r="G125" s="347">
        <f t="shared" si="4"/>
        <v>29.16509255761239</v>
      </c>
    </row>
    <row r="126" spans="1:7" ht="14.1" customHeight="1" x14ac:dyDescent="0.25">
      <c r="A126" s="218"/>
      <c r="B126" s="219" t="s">
        <v>98</v>
      </c>
      <c r="C126" s="220" t="s">
        <v>99</v>
      </c>
      <c r="D126" s="221" t="s">
        <v>74</v>
      </c>
      <c r="E126" s="212">
        <v>8748</v>
      </c>
      <c r="F126" s="212">
        <v>9087</v>
      </c>
      <c r="G126" s="207">
        <f t="shared" si="4"/>
        <v>103.87517146776406</v>
      </c>
    </row>
    <row r="127" spans="1:7" ht="14.1" customHeight="1" x14ac:dyDescent="0.25">
      <c r="A127" s="122"/>
      <c r="B127" s="178"/>
      <c r="C127" s="174" t="s">
        <v>331</v>
      </c>
      <c r="D127" s="180"/>
      <c r="E127" s="182">
        <v>5937</v>
      </c>
      <c r="F127" s="182">
        <v>5937</v>
      </c>
      <c r="G127" s="347">
        <f t="shared" si="4"/>
        <v>100</v>
      </c>
    </row>
    <row r="128" spans="1:7" ht="14.1" customHeight="1" x14ac:dyDescent="0.25">
      <c r="A128" s="122"/>
      <c r="B128" s="178"/>
      <c r="C128" s="174" t="s">
        <v>248</v>
      </c>
      <c r="D128" s="180"/>
      <c r="E128" s="182">
        <v>575</v>
      </c>
      <c r="F128" s="182">
        <v>488</v>
      </c>
      <c r="G128" s="347">
        <f t="shared" si="4"/>
        <v>84.869565217391298</v>
      </c>
    </row>
    <row r="129" spans="1:7" ht="14.1" customHeight="1" x14ac:dyDescent="0.25">
      <c r="A129" s="218"/>
      <c r="B129" s="219" t="s">
        <v>100</v>
      </c>
      <c r="C129" s="220" t="s">
        <v>101</v>
      </c>
      <c r="D129" s="221" t="s">
        <v>74</v>
      </c>
      <c r="E129" s="213">
        <v>9134</v>
      </c>
      <c r="F129" s="213">
        <v>9806</v>
      </c>
      <c r="G129" s="207">
        <f t="shared" si="4"/>
        <v>107.35712721699146</v>
      </c>
    </row>
    <row r="130" spans="1:7" ht="14.1" customHeight="1" x14ac:dyDescent="0.25">
      <c r="A130" s="122"/>
      <c r="B130" s="178"/>
      <c r="C130" s="174" t="s">
        <v>331</v>
      </c>
      <c r="D130" s="180"/>
      <c r="E130" s="182">
        <v>5810</v>
      </c>
      <c r="F130" s="182">
        <v>6024</v>
      </c>
      <c r="G130" s="347">
        <f t="shared" si="4"/>
        <v>103.68330464716007</v>
      </c>
    </row>
    <row r="131" spans="1:7" ht="14.1" customHeight="1" thickBot="1" x14ac:dyDescent="0.3">
      <c r="A131" s="186"/>
      <c r="B131" s="187"/>
      <c r="C131" s="427" t="s">
        <v>248</v>
      </c>
      <c r="D131" s="188"/>
      <c r="E131" s="189">
        <v>986</v>
      </c>
      <c r="F131" s="189">
        <v>1061</v>
      </c>
      <c r="G131" s="358">
        <f t="shared" si="4"/>
        <v>107.60649087221095</v>
      </c>
    </row>
    <row r="132" spans="1:7" ht="14.1" customHeight="1" x14ac:dyDescent="0.25">
      <c r="A132" s="190"/>
      <c r="B132" s="191"/>
      <c r="C132" s="170"/>
      <c r="D132" s="171"/>
      <c r="E132" s="192"/>
      <c r="F132" s="34"/>
      <c r="G132" s="25"/>
    </row>
    <row r="133" spans="1:7" ht="12.95" customHeight="1" x14ac:dyDescent="0.25">
      <c r="A133" s="190"/>
      <c r="B133" s="191"/>
      <c r="C133" s="170"/>
      <c r="D133" s="171"/>
      <c r="E133" s="192"/>
      <c r="F133" s="34"/>
      <c r="G133" s="25"/>
    </row>
    <row r="134" spans="1:7" ht="12.95" customHeight="1" x14ac:dyDescent="0.25">
      <c r="A134" s="190"/>
      <c r="B134" s="191"/>
      <c r="C134" s="170"/>
      <c r="D134" s="171"/>
      <c r="E134" s="192"/>
      <c r="F134" s="34"/>
      <c r="G134" s="25"/>
    </row>
    <row r="135" spans="1:7" ht="12.95" customHeight="1" x14ac:dyDescent="0.25">
      <c r="A135" s="190"/>
      <c r="B135" s="191"/>
      <c r="C135" s="170"/>
      <c r="D135" s="171"/>
      <c r="E135" s="192"/>
      <c r="F135" s="34"/>
      <c r="G135" s="25"/>
    </row>
    <row r="136" spans="1:7" ht="12.95" customHeight="1" x14ac:dyDescent="0.25">
      <c r="A136" s="190"/>
      <c r="B136" s="191"/>
      <c r="C136" s="170"/>
      <c r="D136" s="171"/>
      <c r="E136" s="192"/>
      <c r="F136" s="34"/>
      <c r="G136" s="25"/>
    </row>
    <row r="137" spans="1:7" ht="12.95" customHeight="1" x14ac:dyDescent="0.25">
      <c r="A137" s="190"/>
      <c r="B137" s="191"/>
      <c r="C137" s="170"/>
      <c r="D137" s="171"/>
      <c r="E137" s="192"/>
      <c r="F137" s="34"/>
      <c r="G137" s="25"/>
    </row>
    <row r="138" spans="1:7" ht="12.95" customHeight="1" x14ac:dyDescent="0.25">
      <c r="A138" s="190"/>
      <c r="B138" s="191"/>
      <c r="C138" s="170"/>
      <c r="D138" s="171"/>
      <c r="E138" s="192"/>
      <c r="F138" s="34"/>
      <c r="G138" s="25"/>
    </row>
    <row r="139" spans="1:7" ht="12.95" customHeight="1" x14ac:dyDescent="0.25">
      <c r="A139" s="190"/>
      <c r="B139" s="191"/>
      <c r="C139" s="170"/>
      <c r="D139" s="171"/>
      <c r="E139" s="192"/>
      <c r="F139" s="34"/>
      <c r="G139" s="25"/>
    </row>
    <row r="140" spans="1:7" ht="12.95" customHeight="1" x14ac:dyDescent="0.25">
      <c r="A140" s="190"/>
      <c r="B140" s="191"/>
      <c r="C140" s="170"/>
      <c r="D140" s="171"/>
      <c r="E140" s="192"/>
      <c r="F140" s="34"/>
      <c r="G140" s="25"/>
    </row>
    <row r="141" spans="1:7" ht="12.95" customHeight="1" x14ac:dyDescent="0.25">
      <c r="A141" s="190"/>
      <c r="B141" s="191"/>
      <c r="C141" s="170"/>
      <c r="D141" s="171"/>
      <c r="E141" s="192"/>
      <c r="F141" s="34"/>
      <c r="G141" s="25"/>
    </row>
    <row r="142" spans="1:7" ht="12.95" customHeight="1" x14ac:dyDescent="0.25">
      <c r="A142" s="190"/>
      <c r="B142" s="191"/>
      <c r="C142" s="170"/>
      <c r="D142" s="171"/>
      <c r="E142" s="192"/>
      <c r="F142" s="34"/>
      <c r="G142" s="25"/>
    </row>
    <row r="143" spans="1:7" ht="12.95" customHeight="1" x14ac:dyDescent="0.25">
      <c r="A143" s="190"/>
      <c r="B143" s="191"/>
      <c r="C143" s="170"/>
      <c r="D143" s="171"/>
      <c r="E143" s="192"/>
      <c r="F143" s="34"/>
      <c r="G143" s="25"/>
    </row>
    <row r="144" spans="1:7" ht="12.95" customHeight="1" x14ac:dyDescent="0.25">
      <c r="A144" s="190"/>
      <c r="B144" s="191"/>
      <c r="C144" s="170"/>
      <c r="D144" s="171"/>
      <c r="E144" s="192"/>
      <c r="F144" s="34"/>
      <c r="G144" s="25"/>
    </row>
    <row r="145" spans="1:7" ht="12.95" customHeight="1" x14ac:dyDescent="0.25">
      <c r="A145" s="190"/>
      <c r="B145" s="191"/>
      <c r="C145" s="170"/>
      <c r="D145" s="171"/>
      <c r="E145" s="192"/>
      <c r="F145" s="34"/>
      <c r="G145" s="25"/>
    </row>
    <row r="146" spans="1:7" ht="12.95" customHeight="1" x14ac:dyDescent="0.25">
      <c r="A146" s="190"/>
      <c r="B146" s="191"/>
      <c r="C146" s="170"/>
      <c r="D146" s="171"/>
      <c r="E146" s="192"/>
      <c r="F146" s="34"/>
      <c r="G146" s="25"/>
    </row>
    <row r="147" spans="1:7" ht="12.95" customHeight="1" x14ac:dyDescent="0.25">
      <c r="A147" s="190"/>
      <c r="B147" s="191"/>
      <c r="C147" s="170"/>
      <c r="D147" s="171"/>
      <c r="E147" s="192"/>
      <c r="F147" s="34"/>
      <c r="G147" s="25"/>
    </row>
    <row r="148" spans="1:7" ht="12.95" customHeight="1" x14ac:dyDescent="0.25">
      <c r="A148" s="190"/>
      <c r="B148" s="191"/>
      <c r="C148" s="170"/>
      <c r="D148" s="171"/>
      <c r="E148" s="192"/>
      <c r="F148" s="34"/>
      <c r="G148" s="25"/>
    </row>
    <row r="149" spans="1:7" ht="12.95" customHeight="1" x14ac:dyDescent="0.25">
      <c r="A149" s="190"/>
      <c r="B149" s="191"/>
      <c r="C149" s="170"/>
      <c r="D149" s="171"/>
      <c r="E149" s="192"/>
      <c r="F149" s="34"/>
      <c r="G149" s="25"/>
    </row>
    <row r="150" spans="1:7" ht="12.95" customHeight="1" x14ac:dyDescent="0.25">
      <c r="A150" s="190"/>
      <c r="B150" s="191"/>
      <c r="C150" s="170"/>
      <c r="D150" s="171"/>
      <c r="E150" s="192"/>
      <c r="F150" s="34"/>
      <c r="G150" s="25"/>
    </row>
    <row r="151" spans="1:7" ht="12.95" customHeight="1" x14ac:dyDescent="0.25">
      <c r="A151" s="190"/>
      <c r="B151" s="191"/>
      <c r="C151" s="170"/>
      <c r="D151" s="171"/>
      <c r="E151" s="192"/>
      <c r="F151" s="34"/>
      <c r="G151" s="25"/>
    </row>
    <row r="152" spans="1:7" ht="12.95" customHeight="1" x14ac:dyDescent="0.25">
      <c r="A152" s="190"/>
      <c r="B152" s="191"/>
      <c r="C152" s="170"/>
      <c r="D152" s="171"/>
      <c r="E152" s="192"/>
      <c r="F152" s="34"/>
      <c r="G152" s="25"/>
    </row>
    <row r="153" spans="1:7" ht="12.95" customHeight="1" x14ac:dyDescent="0.25">
      <c r="A153" s="190"/>
      <c r="B153" s="191"/>
      <c r="C153" s="170"/>
      <c r="D153" s="171"/>
      <c r="E153" s="192"/>
      <c r="F153" s="34"/>
      <c r="G153" s="25"/>
    </row>
    <row r="154" spans="1:7" ht="12.95" customHeight="1" x14ac:dyDescent="0.25">
      <c r="A154" s="190"/>
      <c r="B154" s="191"/>
      <c r="C154" s="170"/>
      <c r="D154" s="171"/>
      <c r="E154" s="192"/>
      <c r="F154" s="34"/>
      <c r="G154" s="25"/>
    </row>
    <row r="155" spans="1:7" ht="12.95" customHeight="1" x14ac:dyDescent="0.25">
      <c r="A155" s="190"/>
      <c r="B155" s="191"/>
      <c r="C155" s="170"/>
      <c r="D155" s="171"/>
      <c r="E155" s="192"/>
      <c r="F155" s="34"/>
      <c r="G155" s="25"/>
    </row>
    <row r="156" spans="1:7" ht="16.5" customHeight="1" thickBot="1" x14ac:dyDescent="0.3">
      <c r="A156" s="190"/>
      <c r="B156" s="191"/>
      <c r="C156" s="170"/>
      <c r="D156" s="171"/>
      <c r="E156" s="171"/>
      <c r="F156" s="15"/>
      <c r="G156" s="16" t="s">
        <v>294</v>
      </c>
    </row>
    <row r="157" spans="1:7" ht="12.75" customHeight="1" x14ac:dyDescent="0.25">
      <c r="A157" s="136" t="s">
        <v>1</v>
      </c>
      <c r="B157" s="137" t="s">
        <v>2</v>
      </c>
      <c r="C157" s="138" t="s">
        <v>3</v>
      </c>
      <c r="D157" s="139"/>
      <c r="E157" s="37" t="s">
        <v>4</v>
      </c>
      <c r="F157" s="37" t="s">
        <v>221</v>
      </c>
      <c r="G157" s="40"/>
    </row>
    <row r="158" spans="1:7" ht="12.75" customHeight="1" x14ac:dyDescent="0.25">
      <c r="A158" s="140" t="s">
        <v>5</v>
      </c>
      <c r="B158" s="141" t="s">
        <v>6</v>
      </c>
      <c r="C158" s="142" t="s">
        <v>7</v>
      </c>
      <c r="D158" s="143" t="s">
        <v>8</v>
      </c>
      <c r="E158" s="38" t="s">
        <v>244</v>
      </c>
      <c r="F158" s="38" t="s">
        <v>211</v>
      </c>
      <c r="G158" s="41" t="s">
        <v>339</v>
      </c>
    </row>
    <row r="159" spans="1:7" ht="15" customHeight="1" thickBot="1" x14ac:dyDescent="0.3">
      <c r="A159" s="144" t="s">
        <v>9</v>
      </c>
      <c r="B159" s="145" t="s">
        <v>10</v>
      </c>
      <c r="C159" s="146"/>
      <c r="D159" s="147"/>
      <c r="E159" s="39" t="s">
        <v>317</v>
      </c>
      <c r="F159" s="39" t="s">
        <v>338</v>
      </c>
      <c r="G159" s="42" t="s">
        <v>222</v>
      </c>
    </row>
    <row r="160" spans="1:7" ht="14.1" customHeight="1" x14ac:dyDescent="0.25">
      <c r="A160" s="114"/>
      <c r="B160" s="115"/>
      <c r="C160" s="116" t="s">
        <v>102</v>
      </c>
      <c r="D160" s="117" t="s">
        <v>74</v>
      </c>
      <c r="E160" s="118">
        <f>SUM(E161:E167)</f>
        <v>900</v>
      </c>
      <c r="F160" s="118">
        <f>SUM(F161:F167)</f>
        <v>1500</v>
      </c>
      <c r="G160" s="359">
        <f t="shared" ref="G160:G174" si="5">(F160*100)/E160</f>
        <v>166.66666666666666</v>
      </c>
    </row>
    <row r="161" spans="1:8" ht="14.1" customHeight="1" x14ac:dyDescent="0.25">
      <c r="A161" s="114"/>
      <c r="B161" s="115"/>
      <c r="C161" s="119"/>
      <c r="D161" s="120" t="s">
        <v>102</v>
      </c>
      <c r="E161" s="121">
        <v>100</v>
      </c>
      <c r="F161" s="121">
        <v>100</v>
      </c>
      <c r="G161" s="347">
        <f t="shared" si="5"/>
        <v>100</v>
      </c>
    </row>
    <row r="162" spans="1:8" ht="14.1" customHeight="1" x14ac:dyDescent="0.25">
      <c r="A162" s="114"/>
      <c r="B162" s="115"/>
      <c r="C162" s="119"/>
      <c r="D162" s="120" t="s">
        <v>330</v>
      </c>
      <c r="E162" s="121">
        <v>500</v>
      </c>
      <c r="F162" s="121">
        <v>0</v>
      </c>
      <c r="G162" s="347">
        <f t="shared" si="5"/>
        <v>0</v>
      </c>
    </row>
    <row r="163" spans="1:8" ht="14.1" customHeight="1" x14ac:dyDescent="0.25">
      <c r="A163" s="114"/>
      <c r="B163" s="115"/>
      <c r="C163" s="119"/>
      <c r="D163" s="120" t="s">
        <v>348</v>
      </c>
      <c r="E163" s="121">
        <v>0</v>
      </c>
      <c r="F163" s="121">
        <v>200</v>
      </c>
      <c r="G163" s="393" t="s">
        <v>314</v>
      </c>
    </row>
    <row r="164" spans="1:8" ht="13.5" customHeight="1" x14ac:dyDescent="0.25">
      <c r="A164" s="114"/>
      <c r="B164" s="115"/>
      <c r="C164" s="119"/>
      <c r="D164" s="120" t="s">
        <v>349</v>
      </c>
      <c r="E164" s="121">
        <v>0</v>
      </c>
      <c r="F164" s="121">
        <v>500</v>
      </c>
      <c r="G164" s="393" t="s">
        <v>314</v>
      </c>
    </row>
    <row r="165" spans="1:8" ht="13.5" customHeight="1" x14ac:dyDescent="0.25">
      <c r="A165" s="114"/>
      <c r="B165" s="115"/>
      <c r="C165" s="119"/>
      <c r="D165" s="120" t="s">
        <v>358</v>
      </c>
      <c r="E165" s="121">
        <v>0</v>
      </c>
      <c r="F165" s="121">
        <v>400</v>
      </c>
      <c r="G165" s="393" t="s">
        <v>314</v>
      </c>
    </row>
    <row r="166" spans="1:8" ht="14.1" customHeight="1" x14ac:dyDescent="0.25">
      <c r="A166" s="114"/>
      <c r="B166" s="115"/>
      <c r="C166" s="119"/>
      <c r="D166" s="120" t="s">
        <v>258</v>
      </c>
      <c r="E166" s="121">
        <v>200</v>
      </c>
      <c r="F166" s="121">
        <v>200</v>
      </c>
      <c r="G166" s="347">
        <f t="shared" si="5"/>
        <v>100</v>
      </c>
    </row>
    <row r="167" spans="1:8" ht="14.1" customHeight="1" x14ac:dyDescent="0.25">
      <c r="A167" s="122"/>
      <c r="B167" s="123"/>
      <c r="C167" s="124"/>
      <c r="D167" s="120" t="s">
        <v>275</v>
      </c>
      <c r="E167" s="121">
        <v>100</v>
      </c>
      <c r="F167" s="121">
        <v>100</v>
      </c>
      <c r="G167" s="347">
        <f t="shared" si="5"/>
        <v>100</v>
      </c>
    </row>
    <row r="168" spans="1:8" ht="14.1" customHeight="1" x14ac:dyDescent="0.25">
      <c r="A168" s="128"/>
      <c r="B168" s="413" t="s">
        <v>105</v>
      </c>
      <c r="C168" s="126" t="s">
        <v>213</v>
      </c>
      <c r="D168" s="127" t="s">
        <v>214</v>
      </c>
      <c r="E168" s="526"/>
      <c r="F168" s="526"/>
      <c r="G168" s="552">
        <f>(F169*100)/E169</f>
        <v>118.22660098522168</v>
      </c>
    </row>
    <row r="169" spans="1:8" ht="14.1" customHeight="1" x14ac:dyDescent="0.25">
      <c r="A169" s="419"/>
      <c r="B169" s="417"/>
      <c r="C169" s="418" t="s">
        <v>215</v>
      </c>
      <c r="D169" s="418" t="s">
        <v>216</v>
      </c>
      <c r="E169" s="394">
        <v>60900</v>
      </c>
      <c r="F169" s="394">
        <v>72000</v>
      </c>
      <c r="G169" s="553"/>
      <c r="H169" s="354"/>
    </row>
    <row r="170" spans="1:8" ht="14.1" customHeight="1" x14ac:dyDescent="0.25">
      <c r="A170" s="420"/>
      <c r="B170" s="416"/>
      <c r="C170" s="129"/>
      <c r="D170" s="129"/>
      <c r="E170" s="479"/>
      <c r="F170" s="479"/>
      <c r="G170" s="480"/>
    </row>
    <row r="171" spans="1:8" ht="14.1" customHeight="1" x14ac:dyDescent="0.25">
      <c r="A171" s="130" t="s">
        <v>227</v>
      </c>
      <c r="B171" s="550" t="s">
        <v>242</v>
      </c>
      <c r="C171" s="551"/>
      <c r="D171" s="380"/>
      <c r="E171" s="481">
        <f>SUM(E172:E173)</f>
        <v>0</v>
      </c>
      <c r="F171" s="481">
        <f>SUM(F172:F173)</f>
        <v>0</v>
      </c>
      <c r="G171" s="482" t="s">
        <v>314</v>
      </c>
    </row>
    <row r="172" spans="1:8" ht="14.1" customHeight="1" x14ac:dyDescent="0.25">
      <c r="A172" s="130"/>
      <c r="B172" s="381"/>
      <c r="C172" s="382" t="s">
        <v>264</v>
      </c>
      <c r="D172" s="383" t="s">
        <v>226</v>
      </c>
      <c r="E172" s="483">
        <v>0</v>
      </c>
      <c r="F172" s="483">
        <v>0</v>
      </c>
      <c r="G172" s="476" t="s">
        <v>314</v>
      </c>
    </row>
    <row r="173" spans="1:8" ht="14.1" customHeight="1" thickBot="1" x14ac:dyDescent="0.3">
      <c r="A173" s="131"/>
      <c r="B173" s="381"/>
      <c r="C173" s="414" t="s">
        <v>265</v>
      </c>
      <c r="D173" s="415" t="s">
        <v>131</v>
      </c>
      <c r="E173" s="483">
        <v>0</v>
      </c>
      <c r="F173" s="483">
        <v>0</v>
      </c>
      <c r="G173" s="476" t="s">
        <v>314</v>
      </c>
    </row>
    <row r="174" spans="1:8" ht="16.5" customHeight="1" thickBot="1" x14ac:dyDescent="0.3">
      <c r="A174" s="134" t="s">
        <v>16</v>
      </c>
      <c r="B174" s="135"/>
      <c r="C174" s="135"/>
      <c r="D174" s="135"/>
      <c r="E174" s="472">
        <f>E8+E171</f>
        <v>207008</v>
      </c>
      <c r="F174" s="472">
        <f>F8+F171</f>
        <v>220851</v>
      </c>
      <c r="G174" s="473">
        <f t="shared" si="5"/>
        <v>106.68718117174215</v>
      </c>
    </row>
    <row r="175" spans="1:8" ht="15.75" x14ac:dyDescent="0.25">
      <c r="A175" s="12"/>
      <c r="B175" s="12"/>
      <c r="C175" s="12"/>
      <c r="D175" s="12"/>
      <c r="E175" s="24"/>
      <c r="F175" s="27"/>
      <c r="G175" s="27"/>
    </row>
    <row r="176" spans="1:8" ht="15.75" x14ac:dyDescent="0.25">
      <c r="A176" s="31"/>
      <c r="B176" s="31"/>
      <c r="C176" s="31"/>
      <c r="D176" s="31"/>
      <c r="E176"/>
      <c r="F176"/>
      <c r="G176"/>
    </row>
    <row r="177" spans="1:7" ht="15.75" x14ac:dyDescent="0.25">
      <c r="A177" s="31"/>
      <c r="B177" s="31"/>
      <c r="C177" s="31"/>
      <c r="D177" s="31"/>
      <c r="E177"/>
      <c r="F177"/>
      <c r="G177"/>
    </row>
    <row r="178" spans="1:7" ht="15.75" x14ac:dyDescent="0.25">
      <c r="A178" s="31"/>
      <c r="B178" s="31"/>
      <c r="C178" s="31"/>
      <c r="D178" s="31"/>
      <c r="E178"/>
      <c r="F178"/>
      <c r="G178"/>
    </row>
    <row r="179" spans="1:7" ht="15.75" x14ac:dyDescent="0.25">
      <c r="A179" s="31"/>
      <c r="B179" s="31"/>
      <c r="C179" s="31"/>
      <c r="D179" s="31"/>
      <c r="E179"/>
      <c r="F179"/>
      <c r="G179"/>
    </row>
    <row r="180" spans="1:7" ht="15.75" x14ac:dyDescent="0.25">
      <c r="A180" s="31"/>
      <c r="B180" s="31"/>
      <c r="C180" s="31"/>
      <c r="D180" s="31"/>
      <c r="E180"/>
      <c r="F180"/>
      <c r="G180"/>
    </row>
    <row r="181" spans="1:7" ht="15.75" x14ac:dyDescent="0.25">
      <c r="A181" s="31"/>
      <c r="B181" s="31"/>
      <c r="C181" s="31"/>
      <c r="D181" s="31"/>
      <c r="E181"/>
      <c r="F181"/>
      <c r="G181"/>
    </row>
    <row r="182" spans="1:7" ht="15.75" x14ac:dyDescent="0.25">
      <c r="A182" s="31"/>
      <c r="B182" s="31"/>
      <c r="C182" s="31"/>
      <c r="D182" s="31"/>
      <c r="E182"/>
      <c r="F182"/>
      <c r="G182"/>
    </row>
    <row r="183" spans="1:7" ht="15.75" x14ac:dyDescent="0.25">
      <c r="A183" s="31"/>
      <c r="B183" s="31"/>
      <c r="C183" s="31"/>
      <c r="D183" s="31"/>
      <c r="E183"/>
      <c r="F183"/>
      <c r="G183"/>
    </row>
    <row r="184" spans="1:7" ht="15.75" x14ac:dyDescent="0.25">
      <c r="A184" s="31"/>
      <c r="B184" s="31"/>
      <c r="C184" s="31"/>
      <c r="D184" s="31"/>
      <c r="E184"/>
      <c r="F184"/>
      <c r="G184"/>
    </row>
    <row r="185" spans="1:7" ht="15.75" x14ac:dyDescent="0.25">
      <c r="A185" s="31"/>
      <c r="B185" s="31"/>
      <c r="C185" s="31"/>
      <c r="D185" s="31"/>
      <c r="E185"/>
      <c r="F185"/>
      <c r="G185"/>
    </row>
    <row r="186" spans="1:7" ht="15.75" x14ac:dyDescent="0.25">
      <c r="A186" s="31"/>
      <c r="B186" s="31"/>
      <c r="C186" s="31"/>
      <c r="D186" s="31"/>
      <c r="E186"/>
      <c r="F186"/>
      <c r="G186"/>
    </row>
    <row r="187" spans="1:7" ht="15.75" x14ac:dyDescent="0.25">
      <c r="A187" s="31"/>
      <c r="B187" s="31"/>
      <c r="C187" s="31"/>
      <c r="D187" s="31"/>
      <c r="E187"/>
      <c r="F187"/>
      <c r="G187"/>
    </row>
    <row r="188" spans="1:7" ht="15.75" x14ac:dyDescent="0.25">
      <c r="A188" s="31"/>
      <c r="B188" s="31"/>
      <c r="C188" s="31"/>
      <c r="D188" s="31"/>
      <c r="E188"/>
      <c r="F188"/>
      <c r="G188"/>
    </row>
    <row r="189" spans="1:7" ht="15.75" x14ac:dyDescent="0.25">
      <c r="A189" s="31"/>
      <c r="B189" s="31"/>
      <c r="C189" s="31"/>
      <c r="D189" s="31"/>
      <c r="E189"/>
      <c r="F189"/>
      <c r="G189"/>
    </row>
    <row r="190" spans="1:7" ht="15.75" x14ac:dyDescent="0.25">
      <c r="A190" s="31"/>
      <c r="B190" s="31"/>
      <c r="C190" s="31"/>
      <c r="D190" s="31"/>
      <c r="E190"/>
      <c r="F190"/>
      <c r="G190"/>
    </row>
    <row r="191" spans="1:7" ht="16.5" thickBot="1" x14ac:dyDescent="0.3">
      <c r="A191" s="31"/>
      <c r="B191" s="31"/>
      <c r="C191" s="31"/>
      <c r="D191" s="31"/>
      <c r="E191"/>
      <c r="F191"/>
      <c r="G191"/>
    </row>
    <row r="192" spans="1:7" ht="15.75" x14ac:dyDescent="0.25">
      <c r="A192" s="31"/>
      <c r="B192" s="31"/>
      <c r="C192" s="31"/>
      <c r="D192" s="31"/>
      <c r="E192"/>
      <c r="F192"/>
      <c r="G192"/>
    </row>
    <row r="193" spans="1:7" ht="15.75" x14ac:dyDescent="0.25">
      <c r="A193" s="31"/>
      <c r="B193" s="31"/>
      <c r="C193" s="31"/>
      <c r="D193" s="31"/>
      <c r="E193"/>
      <c r="F193"/>
      <c r="G193"/>
    </row>
    <row r="194" spans="1:7" ht="15.75" x14ac:dyDescent="0.25">
      <c r="A194" s="31"/>
      <c r="B194" s="31"/>
      <c r="C194" s="31"/>
      <c r="D194" s="31"/>
      <c r="E194"/>
      <c r="F194"/>
      <c r="G194"/>
    </row>
    <row r="195" spans="1:7" ht="15.75" x14ac:dyDescent="0.25">
      <c r="A195" s="31"/>
      <c r="B195" s="31"/>
      <c r="C195" s="31"/>
      <c r="D195" s="31"/>
      <c r="E195"/>
      <c r="F195"/>
      <c r="G195"/>
    </row>
    <row r="196" spans="1:7" ht="15.75" x14ac:dyDescent="0.25">
      <c r="A196" s="31"/>
      <c r="B196" s="31"/>
      <c r="C196" s="31"/>
      <c r="D196" s="31"/>
      <c r="E196"/>
      <c r="F196"/>
      <c r="G196"/>
    </row>
    <row r="197" spans="1:7" ht="15.75" x14ac:dyDescent="0.25">
      <c r="A197" s="31"/>
      <c r="B197" s="31"/>
      <c r="C197" s="31"/>
      <c r="D197" s="31"/>
      <c r="E197"/>
      <c r="F197"/>
      <c r="G197"/>
    </row>
    <row r="198" spans="1:7" ht="15.75" x14ac:dyDescent="0.25">
      <c r="A198" s="31"/>
      <c r="B198" s="31"/>
      <c r="C198" s="31"/>
      <c r="D198" s="31"/>
      <c r="E198"/>
      <c r="F198"/>
      <c r="G198"/>
    </row>
    <row r="199" spans="1:7" ht="15.75" x14ac:dyDescent="0.25">
      <c r="A199" s="31"/>
      <c r="B199" s="31"/>
      <c r="C199" s="31"/>
      <c r="D199" s="31"/>
      <c r="E199"/>
      <c r="F199"/>
      <c r="G199"/>
    </row>
    <row r="200" spans="1:7" ht="15.75" x14ac:dyDescent="0.25">
      <c r="A200" s="31"/>
      <c r="B200" s="31"/>
      <c r="C200" s="31"/>
      <c r="D200" s="31"/>
      <c r="E200"/>
      <c r="F200"/>
      <c r="G200"/>
    </row>
    <row r="201" spans="1:7" ht="15.75" x14ac:dyDescent="0.25">
      <c r="A201" s="31"/>
      <c r="B201" s="31"/>
      <c r="C201" s="31"/>
      <c r="D201" s="31"/>
      <c r="E201"/>
      <c r="F201"/>
      <c r="G201"/>
    </row>
    <row r="202" spans="1:7" ht="15.75" x14ac:dyDescent="0.25">
      <c r="A202" s="31"/>
      <c r="B202" s="31"/>
      <c r="C202" s="31"/>
      <c r="D202" s="31"/>
      <c r="E202"/>
      <c r="F202"/>
      <c r="G202"/>
    </row>
    <row r="203" spans="1:7" ht="15.75" x14ac:dyDescent="0.25">
      <c r="A203" s="31"/>
      <c r="B203" s="31"/>
      <c r="C203" s="31"/>
      <c r="D203" s="31"/>
      <c r="E203"/>
      <c r="F203"/>
      <c r="G203"/>
    </row>
    <row r="204" spans="1:7" ht="15.75" x14ac:dyDescent="0.25">
      <c r="A204" s="31"/>
      <c r="B204" s="31"/>
      <c r="C204" s="31"/>
      <c r="D204" s="31"/>
      <c r="E204"/>
      <c r="F204"/>
      <c r="G204"/>
    </row>
    <row r="205" spans="1:7" ht="15.75" x14ac:dyDescent="0.25">
      <c r="A205" s="31"/>
      <c r="B205" s="31"/>
      <c r="C205" s="31"/>
      <c r="D205" s="31"/>
      <c r="E205"/>
      <c r="F205"/>
      <c r="G205"/>
    </row>
    <row r="206" spans="1:7" ht="15.75" x14ac:dyDescent="0.25">
      <c r="A206" s="31"/>
      <c r="B206" s="31"/>
      <c r="C206" s="31"/>
      <c r="D206" s="31"/>
      <c r="E206"/>
      <c r="F206"/>
      <c r="G206"/>
    </row>
    <row r="207" spans="1:7" x14ac:dyDescent="0.25">
      <c r="A207"/>
      <c r="B207"/>
      <c r="C207"/>
      <c r="D207"/>
      <c r="E207"/>
      <c r="F207"/>
      <c r="G207"/>
    </row>
    <row r="208" spans="1:7" x14ac:dyDescent="0.25">
      <c r="A208"/>
      <c r="B208"/>
      <c r="C208"/>
      <c r="D208"/>
      <c r="E208"/>
      <c r="F208"/>
      <c r="G208"/>
    </row>
    <row r="209" spans="1:7" x14ac:dyDescent="0.25">
      <c r="A209"/>
      <c r="B209"/>
      <c r="C209"/>
      <c r="D209"/>
      <c r="E209"/>
      <c r="F209"/>
      <c r="G209"/>
    </row>
    <row r="210" spans="1:7" x14ac:dyDescent="0.25">
      <c r="A210"/>
      <c r="B210"/>
      <c r="C210"/>
      <c r="D210"/>
      <c r="E210"/>
      <c r="F210"/>
      <c r="G210"/>
    </row>
    <row r="211" spans="1:7" x14ac:dyDescent="0.25">
      <c r="A211"/>
      <c r="B211"/>
      <c r="C211"/>
      <c r="D211"/>
      <c r="E211"/>
      <c r="F211"/>
      <c r="G211"/>
    </row>
    <row r="212" spans="1:7" x14ac:dyDescent="0.25">
      <c r="A212"/>
      <c r="B212"/>
      <c r="C212"/>
      <c r="D212"/>
      <c r="E212"/>
      <c r="F212"/>
      <c r="G212"/>
    </row>
    <row r="213" spans="1:7" x14ac:dyDescent="0.25">
      <c r="A213"/>
      <c r="B213"/>
      <c r="C213"/>
      <c r="D213"/>
      <c r="E213"/>
      <c r="F213"/>
      <c r="G213"/>
    </row>
    <row r="214" spans="1:7" x14ac:dyDescent="0.25">
      <c r="A214"/>
      <c r="B214"/>
      <c r="C214"/>
      <c r="D214"/>
      <c r="E214"/>
      <c r="F214"/>
      <c r="G214"/>
    </row>
    <row r="215" spans="1:7" x14ac:dyDescent="0.25">
      <c r="A215"/>
      <c r="B215"/>
      <c r="C215"/>
      <c r="D215"/>
      <c r="E215"/>
      <c r="F215"/>
      <c r="G215"/>
    </row>
    <row r="216" spans="1:7" x14ac:dyDescent="0.25">
      <c r="A216"/>
      <c r="B216"/>
      <c r="C216"/>
      <c r="D216"/>
      <c r="E216"/>
      <c r="F216"/>
      <c r="G216"/>
    </row>
    <row r="217" spans="1:7" x14ac:dyDescent="0.25">
      <c r="A217"/>
      <c r="B217"/>
      <c r="C217"/>
      <c r="D217"/>
      <c r="E217"/>
      <c r="F217"/>
      <c r="G217"/>
    </row>
    <row r="218" spans="1:7" x14ac:dyDescent="0.25">
      <c r="A218"/>
      <c r="B218"/>
      <c r="C218"/>
      <c r="D218"/>
      <c r="E218"/>
      <c r="F218"/>
      <c r="G218"/>
    </row>
    <row r="219" spans="1:7" x14ac:dyDescent="0.25">
      <c r="A219"/>
      <c r="B219"/>
      <c r="C219"/>
      <c r="D219"/>
      <c r="E219"/>
      <c r="F219"/>
      <c r="G219"/>
    </row>
    <row r="220" spans="1:7" x14ac:dyDescent="0.25">
      <c r="A220"/>
      <c r="B220"/>
      <c r="C220"/>
      <c r="D220"/>
      <c r="E220"/>
      <c r="F220"/>
      <c r="G220"/>
    </row>
    <row r="221" spans="1:7" x14ac:dyDescent="0.25">
      <c r="A221"/>
      <c r="B221"/>
      <c r="C221"/>
      <c r="D221"/>
      <c r="E221"/>
      <c r="F221"/>
      <c r="G221"/>
    </row>
    <row r="222" spans="1:7" x14ac:dyDescent="0.25">
      <c r="A222"/>
      <c r="B222"/>
      <c r="C222"/>
      <c r="D222"/>
      <c r="E222"/>
      <c r="F222"/>
      <c r="G222"/>
    </row>
    <row r="223" spans="1:7" x14ac:dyDescent="0.25">
      <c r="A223"/>
      <c r="B223"/>
      <c r="C223"/>
      <c r="D223"/>
      <c r="E223"/>
      <c r="F223"/>
      <c r="G223"/>
    </row>
    <row r="224" spans="1:7" x14ac:dyDescent="0.25">
      <c r="A224"/>
      <c r="B224"/>
      <c r="C224"/>
      <c r="D224"/>
      <c r="E224"/>
      <c r="F224"/>
      <c r="G224"/>
    </row>
    <row r="225" spans="1:7" x14ac:dyDescent="0.25">
      <c r="A225"/>
      <c r="B225"/>
      <c r="C225"/>
      <c r="D225"/>
      <c r="E225"/>
      <c r="F225"/>
      <c r="G225"/>
    </row>
    <row r="226" spans="1:7" x14ac:dyDescent="0.25">
      <c r="A226"/>
      <c r="B226"/>
      <c r="C226"/>
      <c r="D226"/>
      <c r="E226"/>
      <c r="F226"/>
      <c r="G226"/>
    </row>
    <row r="227" spans="1:7" x14ac:dyDescent="0.25">
      <c r="A227"/>
      <c r="B227"/>
      <c r="C227"/>
      <c r="D227"/>
      <c r="E227"/>
      <c r="F227"/>
      <c r="G227"/>
    </row>
    <row r="228" spans="1:7" x14ac:dyDescent="0.25">
      <c r="A228"/>
      <c r="B228"/>
      <c r="C228"/>
      <c r="D228"/>
      <c r="E228"/>
      <c r="F228"/>
      <c r="G228"/>
    </row>
    <row r="229" spans="1:7" x14ac:dyDescent="0.25">
      <c r="A229"/>
      <c r="B229"/>
      <c r="C229"/>
      <c r="D229"/>
      <c r="E229"/>
      <c r="F229"/>
      <c r="G229"/>
    </row>
    <row r="230" spans="1:7" ht="21.95" customHeight="1" x14ac:dyDescent="0.25">
      <c r="A230"/>
      <c r="B230"/>
      <c r="C230"/>
      <c r="D230"/>
      <c r="E230"/>
      <c r="F230"/>
      <c r="G230"/>
    </row>
    <row r="231" spans="1:7" ht="21.95" customHeight="1" x14ac:dyDescent="0.25">
      <c r="A231"/>
      <c r="B231"/>
      <c r="C231"/>
      <c r="D231"/>
      <c r="E231"/>
      <c r="F231"/>
      <c r="G231"/>
    </row>
    <row r="232" spans="1:7" ht="21.95" customHeight="1" x14ac:dyDescent="0.25">
      <c r="A232"/>
      <c r="B232"/>
      <c r="C232"/>
      <c r="D232"/>
      <c r="E232"/>
      <c r="F232"/>
      <c r="G232"/>
    </row>
    <row r="233" spans="1:7" ht="21.95" customHeight="1" x14ac:dyDescent="0.25">
      <c r="A233"/>
      <c r="B233"/>
      <c r="C233"/>
      <c r="D233"/>
      <c r="E233"/>
      <c r="F233"/>
      <c r="G233"/>
    </row>
    <row r="234" spans="1:7" ht="21.95" customHeight="1" x14ac:dyDescent="0.25">
      <c r="A234"/>
      <c r="B234"/>
      <c r="C234"/>
      <c r="D234"/>
      <c r="E234"/>
      <c r="F234"/>
      <c r="G234"/>
    </row>
    <row r="235" spans="1:7" ht="21.95" customHeight="1" x14ac:dyDescent="0.25">
      <c r="A235"/>
      <c r="B235"/>
      <c r="C235"/>
      <c r="D235"/>
      <c r="E235"/>
      <c r="F235"/>
      <c r="G235"/>
    </row>
    <row r="236" spans="1:7" ht="21.95" customHeight="1" x14ac:dyDescent="0.25">
      <c r="A236"/>
      <c r="B236"/>
      <c r="C236"/>
      <c r="D236"/>
      <c r="E236"/>
      <c r="F236"/>
      <c r="G236"/>
    </row>
    <row r="237" spans="1:7" ht="21.95" customHeight="1" x14ac:dyDescent="0.25">
      <c r="A237"/>
      <c r="B237"/>
      <c r="C237"/>
      <c r="D237"/>
      <c r="E237"/>
      <c r="F237"/>
      <c r="G237"/>
    </row>
    <row r="238" spans="1:7" ht="21.95" customHeight="1" x14ac:dyDescent="0.25">
      <c r="A238"/>
      <c r="B238"/>
      <c r="C238"/>
      <c r="D238"/>
      <c r="E238"/>
      <c r="F238"/>
      <c r="G238"/>
    </row>
    <row r="239" spans="1:7" ht="21.95" customHeight="1" x14ac:dyDescent="0.25">
      <c r="A239"/>
      <c r="B239"/>
      <c r="C239"/>
      <c r="D239"/>
      <c r="E239"/>
      <c r="F239"/>
      <c r="G239"/>
    </row>
    <row r="240" spans="1:7" ht="21.95" customHeight="1" x14ac:dyDescent="0.25">
      <c r="A240"/>
      <c r="B240"/>
      <c r="C240"/>
      <c r="D240"/>
      <c r="E240"/>
      <c r="F240"/>
      <c r="G240"/>
    </row>
    <row r="241" spans="1:7" ht="21.95" customHeight="1" x14ac:dyDescent="0.25">
      <c r="A241"/>
      <c r="B241"/>
      <c r="C241"/>
      <c r="D241"/>
      <c r="E241"/>
      <c r="F241"/>
      <c r="G241"/>
    </row>
    <row r="242" spans="1:7" ht="21.95" customHeight="1" x14ac:dyDescent="0.25">
      <c r="A242"/>
      <c r="B242"/>
      <c r="C242"/>
      <c r="D242"/>
      <c r="E242"/>
      <c r="F242"/>
      <c r="G242"/>
    </row>
    <row r="243" spans="1:7" ht="21.95" customHeight="1" x14ac:dyDescent="0.25">
      <c r="A243"/>
      <c r="B243"/>
      <c r="C243"/>
      <c r="D243"/>
      <c r="E243"/>
      <c r="F243"/>
      <c r="G243"/>
    </row>
    <row r="244" spans="1:7" ht="21.95" customHeight="1" x14ac:dyDescent="0.25">
      <c r="A244"/>
      <c r="B244"/>
      <c r="C244"/>
      <c r="D244"/>
      <c r="E244"/>
      <c r="F244"/>
      <c r="G244"/>
    </row>
    <row r="245" spans="1:7" ht="21.95" customHeight="1" x14ac:dyDescent="0.25">
      <c r="A245"/>
      <c r="B245"/>
      <c r="C245"/>
      <c r="D245"/>
      <c r="E245"/>
      <c r="F245"/>
      <c r="G245"/>
    </row>
    <row r="246" spans="1:7" ht="21.95" customHeight="1" x14ac:dyDescent="0.25">
      <c r="A246"/>
      <c r="B246"/>
      <c r="C246"/>
      <c r="D246"/>
      <c r="E246"/>
      <c r="F246"/>
      <c r="G246"/>
    </row>
    <row r="247" spans="1:7" ht="21.95" customHeight="1" x14ac:dyDescent="0.25">
      <c r="A247"/>
      <c r="B247"/>
      <c r="C247"/>
      <c r="D247"/>
      <c r="E247"/>
      <c r="F247"/>
      <c r="G247"/>
    </row>
    <row r="248" spans="1:7" ht="21.95" customHeight="1" x14ac:dyDescent="0.25">
      <c r="A248"/>
      <c r="B248"/>
      <c r="C248"/>
      <c r="D248"/>
      <c r="E248"/>
      <c r="F248"/>
      <c r="G248"/>
    </row>
    <row r="249" spans="1:7" ht="21.95" customHeight="1" x14ac:dyDescent="0.25">
      <c r="A249"/>
      <c r="B249"/>
      <c r="C249"/>
      <c r="D249"/>
      <c r="E249"/>
      <c r="F249"/>
      <c r="G249"/>
    </row>
    <row r="250" spans="1:7" ht="21.95" customHeight="1" x14ac:dyDescent="0.25">
      <c r="A250"/>
      <c r="B250"/>
      <c r="C250"/>
      <c r="D250"/>
      <c r="E250"/>
      <c r="F250"/>
      <c r="G250"/>
    </row>
    <row r="251" spans="1:7" ht="21.95" customHeight="1" x14ac:dyDescent="0.25">
      <c r="A251"/>
      <c r="B251"/>
      <c r="C251"/>
      <c r="D251"/>
      <c r="E251"/>
      <c r="F251"/>
      <c r="G251"/>
    </row>
    <row r="252" spans="1:7" ht="21.95" customHeight="1" x14ac:dyDescent="0.25">
      <c r="A252"/>
      <c r="B252"/>
      <c r="C252"/>
      <c r="D252"/>
      <c r="E252"/>
      <c r="F252"/>
      <c r="G252"/>
    </row>
    <row r="253" spans="1:7" ht="21.95" customHeight="1" x14ac:dyDescent="0.25">
      <c r="A253"/>
      <c r="B253"/>
      <c r="C253"/>
      <c r="D253"/>
      <c r="E253"/>
      <c r="F253"/>
      <c r="G253"/>
    </row>
    <row r="254" spans="1:7" ht="21.95" customHeight="1" x14ac:dyDescent="0.25">
      <c r="A254"/>
      <c r="B254"/>
      <c r="C254"/>
      <c r="D254"/>
      <c r="E254"/>
      <c r="F254"/>
      <c r="G254"/>
    </row>
    <row r="255" spans="1:7" ht="21.95" customHeight="1" x14ac:dyDescent="0.25">
      <c r="A255"/>
      <c r="B255"/>
      <c r="C255"/>
      <c r="D255"/>
      <c r="E255"/>
      <c r="F255"/>
      <c r="G255"/>
    </row>
    <row r="256" spans="1:7" ht="21.95" customHeight="1" x14ac:dyDescent="0.25">
      <c r="A256"/>
      <c r="B256"/>
      <c r="C256"/>
      <c r="D256"/>
      <c r="E256"/>
      <c r="F256"/>
      <c r="G256"/>
    </row>
    <row r="257" spans="1:7" ht="27" customHeight="1" x14ac:dyDescent="0.25">
      <c r="A257"/>
      <c r="B257"/>
      <c r="C257"/>
      <c r="D257"/>
      <c r="E257"/>
      <c r="F257"/>
      <c r="G257"/>
    </row>
    <row r="258" spans="1:7" ht="15" customHeight="1" x14ac:dyDescent="0.25">
      <c r="A258"/>
      <c r="B258"/>
      <c r="C258"/>
      <c r="D258"/>
      <c r="E258"/>
      <c r="F258"/>
      <c r="G258"/>
    </row>
    <row r="259" spans="1:7" ht="15" customHeight="1" x14ac:dyDescent="0.25"/>
    <row r="260" spans="1:7" ht="15" customHeight="1" x14ac:dyDescent="0.25"/>
  </sheetData>
  <mergeCells count="2">
    <mergeCell ref="B171:C171"/>
    <mergeCell ref="G168:G169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5"/>
  <sheetViews>
    <sheetView zoomScaleNormal="100" workbookViewId="0">
      <selection activeCell="D43" sqref="D43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9" ht="18" x14ac:dyDescent="0.25">
      <c r="A2" s="1" t="s">
        <v>106</v>
      </c>
      <c r="C2" s="2"/>
      <c r="D2" s="1"/>
      <c r="H2" s="13"/>
    </row>
    <row r="3" spans="1:9" ht="15.75" thickBot="1" x14ac:dyDescent="0.3">
      <c r="G3" s="16" t="s">
        <v>295</v>
      </c>
    </row>
    <row r="4" spans="1:9" ht="15" customHeight="1" x14ac:dyDescent="0.25">
      <c r="A4" s="222" t="s">
        <v>1</v>
      </c>
      <c r="B4" s="223" t="s">
        <v>2</v>
      </c>
      <c r="C4" s="224" t="s">
        <v>3</v>
      </c>
      <c r="D4" s="223"/>
      <c r="E4" s="37" t="s">
        <v>4</v>
      </c>
      <c r="F4" s="37" t="s">
        <v>221</v>
      </c>
      <c r="G4" s="40"/>
    </row>
    <row r="5" spans="1:9" ht="15" customHeight="1" x14ac:dyDescent="0.25">
      <c r="A5" s="225" t="s">
        <v>5</v>
      </c>
      <c r="B5" s="226" t="s">
        <v>6</v>
      </c>
      <c r="C5" s="227" t="s">
        <v>7</v>
      </c>
      <c r="D5" s="228" t="s">
        <v>8</v>
      </c>
      <c r="E5" s="38" t="s">
        <v>244</v>
      </c>
      <c r="F5" s="38" t="s">
        <v>211</v>
      </c>
      <c r="G5" s="41" t="s">
        <v>339</v>
      </c>
    </row>
    <row r="6" spans="1:9" ht="15" customHeight="1" thickBot="1" x14ac:dyDescent="0.3">
      <c r="A6" s="229" t="s">
        <v>9</v>
      </c>
      <c r="B6" s="230" t="s">
        <v>10</v>
      </c>
      <c r="C6" s="231"/>
      <c r="D6" s="232"/>
      <c r="E6" s="39" t="s">
        <v>317</v>
      </c>
      <c r="F6" s="39" t="s">
        <v>338</v>
      </c>
      <c r="G6" s="42" t="s">
        <v>222</v>
      </c>
    </row>
    <row r="7" spans="1:9" ht="15.75" x14ac:dyDescent="0.25">
      <c r="A7" s="233" t="s">
        <v>11</v>
      </c>
      <c r="B7" s="234"/>
      <c r="C7" s="235"/>
      <c r="D7" s="236"/>
      <c r="E7" s="48"/>
      <c r="F7" s="48"/>
      <c r="G7" s="351"/>
    </row>
    <row r="8" spans="1:9" x14ac:dyDescent="0.25">
      <c r="A8" s="69" t="s">
        <v>206</v>
      </c>
      <c r="B8" s="554" t="s">
        <v>336</v>
      </c>
      <c r="C8" s="555"/>
      <c r="D8" s="237"/>
      <c r="E8" s="463">
        <f>E9</f>
        <v>0</v>
      </c>
      <c r="F8" s="463">
        <f>F9</f>
        <v>0</v>
      </c>
      <c r="G8" s="484" t="s">
        <v>314</v>
      </c>
    </row>
    <row r="9" spans="1:9" x14ac:dyDescent="0.25">
      <c r="A9" s="70"/>
      <c r="B9" s="238"/>
      <c r="C9" s="67" t="s">
        <v>334</v>
      </c>
      <c r="D9" s="239" t="s">
        <v>107</v>
      </c>
      <c r="E9" s="485">
        <v>0</v>
      </c>
      <c r="F9" s="485">
        <v>0</v>
      </c>
      <c r="G9" s="486" t="s">
        <v>314</v>
      </c>
    </row>
    <row r="10" spans="1:9" x14ac:dyDescent="0.25">
      <c r="A10" s="69" t="s">
        <v>272</v>
      </c>
      <c r="B10" s="554" t="s">
        <v>332</v>
      </c>
      <c r="C10" s="555"/>
      <c r="D10" s="240"/>
      <c r="E10" s="487">
        <f>SUM(E11:E17)</f>
        <v>103272</v>
      </c>
      <c r="F10" s="487">
        <f>SUM(F11:F17)</f>
        <v>106247</v>
      </c>
      <c r="G10" s="488">
        <f t="shared" ref="G10:G18" si="0">(F10*100)/E10</f>
        <v>102.88074211790224</v>
      </c>
    </row>
    <row r="11" spans="1:9" x14ac:dyDescent="0.25">
      <c r="A11" s="69"/>
      <c r="B11" s="241">
        <v>504</v>
      </c>
      <c r="C11" s="49" t="s">
        <v>250</v>
      </c>
      <c r="D11" s="240" t="s">
        <v>108</v>
      </c>
      <c r="E11" s="489">
        <v>250</v>
      </c>
      <c r="F11" s="489">
        <v>350</v>
      </c>
      <c r="G11" s="490">
        <f t="shared" si="0"/>
        <v>140</v>
      </c>
    </row>
    <row r="12" spans="1:9" x14ac:dyDescent="0.25">
      <c r="A12" s="242"/>
      <c r="B12" s="241" t="s">
        <v>252</v>
      </c>
      <c r="C12" s="49" t="s">
        <v>251</v>
      </c>
      <c r="D12" s="243" t="s">
        <v>108</v>
      </c>
      <c r="E12" s="489">
        <v>150</v>
      </c>
      <c r="F12" s="489">
        <v>200</v>
      </c>
      <c r="G12" s="490">
        <f t="shared" si="0"/>
        <v>133.33333333333334</v>
      </c>
    </row>
    <row r="13" spans="1:9" x14ac:dyDescent="0.25">
      <c r="A13" s="242"/>
      <c r="B13" s="241"/>
      <c r="C13" s="49" t="s">
        <v>109</v>
      </c>
      <c r="D13" s="49" t="s">
        <v>110</v>
      </c>
      <c r="E13" s="491">
        <v>330</v>
      </c>
      <c r="F13" s="491">
        <v>350</v>
      </c>
      <c r="G13" s="490">
        <f t="shared" si="0"/>
        <v>106.06060606060606</v>
      </c>
    </row>
    <row r="14" spans="1:9" x14ac:dyDescent="0.25">
      <c r="A14" s="242"/>
      <c r="B14" s="241"/>
      <c r="C14" s="244" t="s">
        <v>260</v>
      </c>
      <c r="D14" s="50" t="s">
        <v>115</v>
      </c>
      <c r="E14" s="491">
        <v>8</v>
      </c>
      <c r="F14" s="491">
        <v>8</v>
      </c>
      <c r="G14" s="490">
        <f t="shared" si="0"/>
        <v>100</v>
      </c>
    </row>
    <row r="15" spans="1:9" x14ac:dyDescent="0.25">
      <c r="A15" s="245"/>
      <c r="B15" s="246">
        <v>501</v>
      </c>
      <c r="C15" s="247" t="s">
        <v>118</v>
      </c>
      <c r="D15" s="50" t="s">
        <v>117</v>
      </c>
      <c r="E15" s="491">
        <v>30607</v>
      </c>
      <c r="F15" s="491">
        <v>33412</v>
      </c>
      <c r="G15" s="490">
        <f t="shared" si="0"/>
        <v>109.16457019636032</v>
      </c>
      <c r="H15" s="19"/>
      <c r="I15" s="19"/>
    </row>
    <row r="16" spans="1:9" ht="26.25" x14ac:dyDescent="0.25">
      <c r="A16" s="242"/>
      <c r="B16" s="248" t="s">
        <v>119</v>
      </c>
      <c r="C16" s="249" t="s">
        <v>263</v>
      </c>
      <c r="D16" s="250" t="s">
        <v>253</v>
      </c>
      <c r="E16" s="491">
        <v>71727</v>
      </c>
      <c r="F16" s="491">
        <v>71727</v>
      </c>
      <c r="G16" s="490">
        <f t="shared" si="0"/>
        <v>100</v>
      </c>
      <c r="H16" s="19"/>
      <c r="I16" s="18"/>
    </row>
    <row r="17" spans="1:7" ht="15.75" thickBot="1" x14ac:dyDescent="0.3">
      <c r="A17" s="242"/>
      <c r="B17" s="251"/>
      <c r="C17" s="252" t="s">
        <v>278</v>
      </c>
      <c r="D17" s="253" t="s">
        <v>120</v>
      </c>
      <c r="E17" s="491">
        <v>200</v>
      </c>
      <c r="F17" s="491">
        <v>200</v>
      </c>
      <c r="G17" s="492">
        <f t="shared" si="0"/>
        <v>100</v>
      </c>
    </row>
    <row r="18" spans="1:7" ht="16.5" thickBot="1" x14ac:dyDescent="0.3">
      <c r="A18" s="556" t="s">
        <v>16</v>
      </c>
      <c r="B18" s="557"/>
      <c r="C18" s="558"/>
      <c r="D18" s="254"/>
      <c r="E18" s="493">
        <f>E10+E8</f>
        <v>103272</v>
      </c>
      <c r="F18" s="493">
        <f>F10+F8</f>
        <v>106247</v>
      </c>
      <c r="G18" s="494">
        <f t="shared" si="0"/>
        <v>102.88074211790224</v>
      </c>
    </row>
    <row r="19" spans="1:7" x14ac:dyDescent="0.25">
      <c r="E19" s="24"/>
      <c r="F19" s="29"/>
      <c r="G19" s="30"/>
    </row>
    <row r="70" ht="15" customHeight="1" x14ac:dyDescent="0.25"/>
    <row r="71" ht="15" customHeight="1" x14ac:dyDescent="0.25"/>
    <row r="73" ht="15" customHeight="1" x14ac:dyDescent="0.25"/>
    <row r="74" ht="15" customHeight="1" x14ac:dyDescent="0.25"/>
    <row r="75" ht="15" customHeight="1" x14ac:dyDescent="0.25"/>
  </sheetData>
  <mergeCells count="3">
    <mergeCell ref="B8:C8"/>
    <mergeCell ref="B10:C10"/>
    <mergeCell ref="A18:C18"/>
  </mergeCells>
  <pageMargins left="0.31496062992125984" right="0" top="0.39370078740157483" bottom="0.19685039370078741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3"/>
  <sheetViews>
    <sheetView zoomScaleNormal="100" workbookViewId="0">
      <selection activeCell="C23" sqref="C23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9" ht="18" x14ac:dyDescent="0.25">
      <c r="A1" s="4" t="s">
        <v>121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6" t="s">
        <v>296</v>
      </c>
    </row>
    <row r="3" spans="1:9" x14ac:dyDescent="0.25">
      <c r="A3" s="136" t="s">
        <v>1</v>
      </c>
      <c r="B3" s="138" t="s">
        <v>2</v>
      </c>
      <c r="C3" s="137" t="s">
        <v>3</v>
      </c>
      <c r="D3" s="139"/>
      <c r="E3" s="37" t="s">
        <v>4</v>
      </c>
      <c r="F3" s="37" t="s">
        <v>221</v>
      </c>
      <c r="G3" s="40"/>
    </row>
    <row r="4" spans="1:9" x14ac:dyDescent="0.25">
      <c r="A4" s="140" t="s">
        <v>5</v>
      </c>
      <c r="B4" s="142" t="s">
        <v>6</v>
      </c>
      <c r="C4" s="141" t="s">
        <v>7</v>
      </c>
      <c r="D4" s="143" t="s">
        <v>8</v>
      </c>
      <c r="E4" s="38" t="s">
        <v>244</v>
      </c>
      <c r="F4" s="38" t="s">
        <v>211</v>
      </c>
      <c r="G4" s="41" t="s">
        <v>339</v>
      </c>
    </row>
    <row r="5" spans="1:9" ht="15.75" thickBot="1" x14ac:dyDescent="0.3">
      <c r="A5" s="255" t="s">
        <v>9</v>
      </c>
      <c r="B5" s="146" t="s">
        <v>10</v>
      </c>
      <c r="C5" s="153"/>
      <c r="D5" s="147"/>
      <c r="E5" s="39" t="s">
        <v>317</v>
      </c>
      <c r="F5" s="39" t="s">
        <v>338</v>
      </c>
      <c r="G5" s="42" t="s">
        <v>222</v>
      </c>
    </row>
    <row r="6" spans="1:9" ht="15.75" x14ac:dyDescent="0.25">
      <c r="A6" s="256" t="s">
        <v>11</v>
      </c>
      <c r="B6" s="257"/>
      <c r="C6" s="257"/>
      <c r="D6" s="257"/>
      <c r="E6" s="51"/>
      <c r="F6" s="51"/>
      <c r="G6" s="351"/>
    </row>
    <row r="7" spans="1:9" x14ac:dyDescent="0.25">
      <c r="A7" s="131" t="s">
        <v>122</v>
      </c>
      <c r="B7" s="258" t="s">
        <v>242</v>
      </c>
      <c r="C7" s="258"/>
      <c r="D7" s="259"/>
      <c r="E7" s="495">
        <f>SUM(E8:E25)</f>
        <v>21650</v>
      </c>
      <c r="F7" s="495">
        <f>SUM(F8:F25)</f>
        <v>23800</v>
      </c>
      <c r="G7" s="464">
        <f t="shared" ref="G7:G32" si="0">(F7*100)/E7</f>
        <v>109.93071593533487</v>
      </c>
    </row>
    <row r="8" spans="1:9" x14ac:dyDescent="0.25">
      <c r="A8" s="131"/>
      <c r="B8" s="260">
        <v>611</v>
      </c>
      <c r="C8" s="179" t="s">
        <v>123</v>
      </c>
      <c r="D8" s="91" t="s">
        <v>124</v>
      </c>
      <c r="E8" s="474">
        <v>400</v>
      </c>
      <c r="F8" s="474">
        <v>600</v>
      </c>
      <c r="G8" s="466">
        <f t="shared" si="0"/>
        <v>150</v>
      </c>
    </row>
    <row r="9" spans="1:9" x14ac:dyDescent="0.25">
      <c r="A9" s="131"/>
      <c r="B9" s="260">
        <v>619</v>
      </c>
      <c r="C9" s="179" t="s">
        <v>302</v>
      </c>
      <c r="D9" s="91" t="s">
        <v>124</v>
      </c>
      <c r="E9" s="474">
        <v>700</v>
      </c>
      <c r="F9" s="474">
        <v>700</v>
      </c>
      <c r="G9" s="466">
        <f t="shared" si="0"/>
        <v>100</v>
      </c>
    </row>
    <row r="10" spans="1:9" x14ac:dyDescent="0.25">
      <c r="A10" s="131"/>
      <c r="B10" s="93" t="s">
        <v>125</v>
      </c>
      <c r="C10" s="179" t="s">
        <v>241</v>
      </c>
      <c r="D10" s="261" t="s">
        <v>126</v>
      </c>
      <c r="E10" s="474">
        <v>800</v>
      </c>
      <c r="F10" s="474">
        <v>1000</v>
      </c>
      <c r="G10" s="466">
        <f t="shared" si="0"/>
        <v>125</v>
      </c>
    </row>
    <row r="11" spans="1:9" x14ac:dyDescent="0.25">
      <c r="A11" s="92"/>
      <c r="B11" s="93" t="s">
        <v>127</v>
      </c>
      <c r="C11" s="179" t="s">
        <v>128</v>
      </c>
      <c r="D11" s="261" t="s">
        <v>129</v>
      </c>
      <c r="E11" s="474">
        <v>4174</v>
      </c>
      <c r="F11" s="474">
        <v>4174</v>
      </c>
      <c r="G11" s="466">
        <f t="shared" si="0"/>
        <v>100</v>
      </c>
      <c r="I11" s="370"/>
    </row>
    <row r="12" spans="1:9" ht="15" customHeight="1" x14ac:dyDescent="0.25">
      <c r="A12" s="92"/>
      <c r="B12" s="93" t="s">
        <v>343</v>
      </c>
      <c r="C12" s="91" t="s">
        <v>130</v>
      </c>
      <c r="D12" s="179" t="s">
        <v>131</v>
      </c>
      <c r="E12" s="474">
        <v>350</v>
      </c>
      <c r="F12" s="474">
        <v>200</v>
      </c>
      <c r="G12" s="466">
        <f t="shared" si="0"/>
        <v>57.142857142857146</v>
      </c>
    </row>
    <row r="13" spans="1:9" ht="15" customHeight="1" x14ac:dyDescent="0.25">
      <c r="A13" s="92"/>
      <c r="B13" s="93"/>
      <c r="C13" s="91" t="s">
        <v>353</v>
      </c>
      <c r="D13" s="179" t="s">
        <v>354</v>
      </c>
      <c r="E13" s="474">
        <v>0</v>
      </c>
      <c r="F13" s="474">
        <v>150</v>
      </c>
      <c r="G13" s="476" t="s">
        <v>314</v>
      </c>
    </row>
    <row r="14" spans="1:9" x14ac:dyDescent="0.25">
      <c r="A14" s="92"/>
      <c r="B14" s="518"/>
      <c r="C14" s="91" t="s">
        <v>132</v>
      </c>
      <c r="D14" s="91" t="s">
        <v>133</v>
      </c>
      <c r="E14" s="474">
        <v>450</v>
      </c>
      <c r="F14" s="474">
        <v>450</v>
      </c>
      <c r="G14" s="466">
        <f t="shared" si="0"/>
        <v>100</v>
      </c>
    </row>
    <row r="15" spans="1:9" x14ac:dyDescent="0.25">
      <c r="A15" s="92"/>
      <c r="B15" s="518"/>
      <c r="C15" s="179" t="s">
        <v>134</v>
      </c>
      <c r="D15" s="91" t="s">
        <v>135</v>
      </c>
      <c r="E15" s="474">
        <v>350</v>
      </c>
      <c r="F15" s="474">
        <v>450</v>
      </c>
      <c r="G15" s="466">
        <f t="shared" si="0"/>
        <v>128.57142857142858</v>
      </c>
    </row>
    <row r="16" spans="1:9" x14ac:dyDescent="0.25">
      <c r="A16" s="131"/>
      <c r="B16" s="519"/>
      <c r="C16" s="179" t="s">
        <v>136</v>
      </c>
      <c r="D16" s="179" t="s">
        <v>137</v>
      </c>
      <c r="E16" s="474">
        <v>500</v>
      </c>
      <c r="F16" s="474">
        <v>700</v>
      </c>
      <c r="G16" s="466">
        <f t="shared" si="0"/>
        <v>140</v>
      </c>
    </row>
    <row r="17" spans="1:8" x14ac:dyDescent="0.25">
      <c r="A17" s="131"/>
      <c r="B17" s="519"/>
      <c r="C17" s="179" t="s">
        <v>319</v>
      </c>
      <c r="D17" s="179" t="s">
        <v>308</v>
      </c>
      <c r="E17" s="474">
        <v>800</v>
      </c>
      <c r="F17" s="474">
        <v>650</v>
      </c>
      <c r="G17" s="466">
        <f t="shared" si="0"/>
        <v>81.25</v>
      </c>
    </row>
    <row r="18" spans="1:8" x14ac:dyDescent="0.25">
      <c r="A18" s="92"/>
      <c r="B18" s="520"/>
      <c r="C18" s="179" t="s">
        <v>303</v>
      </c>
      <c r="D18" s="179" t="s">
        <v>138</v>
      </c>
      <c r="E18" s="474">
        <v>3376</v>
      </c>
      <c r="F18" s="474">
        <v>3376</v>
      </c>
      <c r="G18" s="466">
        <f t="shared" si="0"/>
        <v>100</v>
      </c>
      <c r="H18" s="411"/>
    </row>
    <row r="19" spans="1:8" x14ac:dyDescent="0.25">
      <c r="A19" s="92"/>
      <c r="B19" s="518" t="s">
        <v>318</v>
      </c>
      <c r="C19" s="179" t="s">
        <v>309</v>
      </c>
      <c r="D19" s="179" t="s">
        <v>138</v>
      </c>
      <c r="E19" s="474">
        <v>1800</v>
      </c>
      <c r="F19" s="474">
        <v>2000</v>
      </c>
      <c r="G19" s="466">
        <f t="shared" si="0"/>
        <v>111.11111111111111</v>
      </c>
    </row>
    <row r="20" spans="1:8" s="13" customFormat="1" x14ac:dyDescent="0.25">
      <c r="A20" s="92"/>
      <c r="B20" s="521" t="s">
        <v>344</v>
      </c>
      <c r="C20" s="179" t="s">
        <v>360</v>
      </c>
      <c r="D20" s="179" t="s">
        <v>138</v>
      </c>
      <c r="E20" s="474">
        <v>150</v>
      </c>
      <c r="F20" s="474">
        <v>150</v>
      </c>
      <c r="G20" s="466">
        <f t="shared" si="0"/>
        <v>100</v>
      </c>
    </row>
    <row r="21" spans="1:8" s="13" customFormat="1" x14ac:dyDescent="0.25">
      <c r="A21" s="92"/>
      <c r="B21" s="521" t="s">
        <v>345</v>
      </c>
      <c r="C21" s="179" t="s">
        <v>346</v>
      </c>
      <c r="D21" s="179" t="s">
        <v>138</v>
      </c>
      <c r="E21" s="474">
        <v>0</v>
      </c>
      <c r="F21" s="474">
        <v>300</v>
      </c>
      <c r="G21" s="476" t="s">
        <v>314</v>
      </c>
    </row>
    <row r="22" spans="1:8" x14ac:dyDescent="0.25">
      <c r="A22" s="262"/>
      <c r="B22" s="93" t="s">
        <v>225</v>
      </c>
      <c r="C22" s="179" t="s">
        <v>233</v>
      </c>
      <c r="D22" s="179" t="s">
        <v>131</v>
      </c>
      <c r="E22" s="474">
        <v>4500</v>
      </c>
      <c r="F22" s="474">
        <v>5500</v>
      </c>
      <c r="G22" s="466">
        <f t="shared" si="0"/>
        <v>122.22222222222223</v>
      </c>
    </row>
    <row r="23" spans="1:8" ht="27.75" customHeight="1" x14ac:dyDescent="0.25">
      <c r="A23" s="262"/>
      <c r="B23" s="93"/>
      <c r="C23" s="179" t="s">
        <v>359</v>
      </c>
      <c r="D23" s="263" t="s">
        <v>256</v>
      </c>
      <c r="E23" s="474">
        <v>400</v>
      </c>
      <c r="F23" s="474">
        <v>400</v>
      </c>
      <c r="G23" s="466">
        <f t="shared" si="0"/>
        <v>100</v>
      </c>
      <c r="H23" s="13"/>
    </row>
    <row r="24" spans="1:8" ht="15" customHeight="1" x14ac:dyDescent="0.25">
      <c r="A24" s="262"/>
      <c r="B24" s="93" t="s">
        <v>321</v>
      </c>
      <c r="C24" s="179" t="s">
        <v>322</v>
      </c>
      <c r="D24" s="179" t="s">
        <v>138</v>
      </c>
      <c r="E24" s="474">
        <v>500</v>
      </c>
      <c r="F24" s="474">
        <v>600</v>
      </c>
      <c r="G24" s="466">
        <f t="shared" si="0"/>
        <v>120</v>
      </c>
      <c r="H24" s="13"/>
    </row>
    <row r="25" spans="1:8" x14ac:dyDescent="0.25">
      <c r="A25" s="92"/>
      <c r="B25" s="93" t="s">
        <v>320</v>
      </c>
      <c r="C25" s="179" t="s">
        <v>304</v>
      </c>
      <c r="D25" s="91" t="s">
        <v>135</v>
      </c>
      <c r="E25" s="474">
        <v>2400</v>
      </c>
      <c r="F25" s="474">
        <v>2400</v>
      </c>
      <c r="G25" s="466">
        <f t="shared" si="0"/>
        <v>100</v>
      </c>
      <c r="H25" s="13"/>
    </row>
    <row r="26" spans="1:8" s="13" customFormat="1" x14ac:dyDescent="0.25">
      <c r="A26" s="92"/>
      <c r="B26" s="93"/>
      <c r="C26" s="179"/>
      <c r="D26" s="91"/>
      <c r="E26" s="474"/>
      <c r="F26" s="474"/>
      <c r="G26" s="466"/>
    </row>
    <row r="27" spans="1:8" x14ac:dyDescent="0.25">
      <c r="A27" s="131" t="s">
        <v>139</v>
      </c>
      <c r="B27" s="258" t="s">
        <v>204</v>
      </c>
      <c r="C27" s="264"/>
      <c r="D27" s="264"/>
      <c r="E27" s="463">
        <f>SUM(E28:E31)</f>
        <v>1105</v>
      </c>
      <c r="F27" s="463">
        <f>SUM(F28:F31)</f>
        <v>1105</v>
      </c>
      <c r="G27" s="464">
        <f t="shared" si="0"/>
        <v>100</v>
      </c>
    </row>
    <row r="28" spans="1:8" ht="15" customHeight="1" x14ac:dyDescent="0.25">
      <c r="A28" s="563"/>
      <c r="B28" s="571"/>
      <c r="C28" s="567" t="s">
        <v>239</v>
      </c>
      <c r="D28" s="569" t="s">
        <v>141</v>
      </c>
      <c r="E28" s="561">
        <v>105</v>
      </c>
      <c r="F28" s="561">
        <v>105</v>
      </c>
      <c r="G28" s="559">
        <f t="shared" si="0"/>
        <v>100</v>
      </c>
    </row>
    <row r="29" spans="1:8" x14ac:dyDescent="0.25">
      <c r="A29" s="564"/>
      <c r="B29" s="572"/>
      <c r="C29" s="568"/>
      <c r="D29" s="570"/>
      <c r="E29" s="562"/>
      <c r="F29" s="562"/>
      <c r="G29" s="560"/>
    </row>
    <row r="30" spans="1:8" x14ac:dyDescent="0.25">
      <c r="A30" s="92"/>
      <c r="B30" s="93" t="s">
        <v>142</v>
      </c>
      <c r="C30" s="179" t="s">
        <v>240</v>
      </c>
      <c r="D30" s="179" t="s">
        <v>141</v>
      </c>
      <c r="E30" s="474">
        <v>800</v>
      </c>
      <c r="F30" s="474">
        <v>800</v>
      </c>
      <c r="G30" s="466">
        <f t="shared" si="0"/>
        <v>100</v>
      </c>
    </row>
    <row r="31" spans="1:8" ht="15.75" thickBot="1" x14ac:dyDescent="0.3">
      <c r="A31" s="105"/>
      <c r="B31" s="94"/>
      <c r="C31" s="64" t="s">
        <v>143</v>
      </c>
      <c r="D31" s="95" t="s">
        <v>135</v>
      </c>
      <c r="E31" s="475">
        <v>200</v>
      </c>
      <c r="F31" s="475">
        <v>200</v>
      </c>
      <c r="G31" s="471">
        <f t="shared" si="0"/>
        <v>100</v>
      </c>
    </row>
    <row r="32" spans="1:8" ht="16.5" thickBot="1" x14ac:dyDescent="0.3">
      <c r="A32" s="565" t="s">
        <v>16</v>
      </c>
      <c r="B32" s="566"/>
      <c r="C32" s="566"/>
      <c r="D32" s="98"/>
      <c r="E32" s="472">
        <f>E7+E27</f>
        <v>22755</v>
      </c>
      <c r="F32" s="472">
        <f>F7+F27</f>
        <v>24905</v>
      </c>
      <c r="G32" s="473">
        <f t="shared" si="0"/>
        <v>109.44847286310701</v>
      </c>
      <c r="H32" s="22"/>
    </row>
    <row r="33" spans="1:8" x14ac:dyDescent="0.25">
      <c r="A33" s="11"/>
      <c r="B33" s="11"/>
      <c r="C33" s="11"/>
      <c r="D33" s="11"/>
      <c r="E33" s="24"/>
      <c r="F33" s="28"/>
      <c r="G33" s="27"/>
      <c r="H33" s="18"/>
    </row>
  </sheetData>
  <mergeCells count="8">
    <mergeCell ref="G28:G29"/>
    <mergeCell ref="F28:F29"/>
    <mergeCell ref="A28:A29"/>
    <mergeCell ref="A32:C32"/>
    <mergeCell ref="C28:C29"/>
    <mergeCell ref="D28:D29"/>
    <mergeCell ref="E28:E29"/>
    <mergeCell ref="B28:B29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23"/>
  <sheetViews>
    <sheetView workbookViewId="0">
      <selection activeCell="L11" sqref="L11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8" ht="15.75" x14ac:dyDescent="0.25">
      <c r="A2" s="1" t="s">
        <v>144</v>
      </c>
    </row>
    <row r="3" spans="1:8" ht="15.75" thickBot="1" x14ac:dyDescent="0.3">
      <c r="G3" s="16" t="s">
        <v>297</v>
      </c>
      <c r="H3" s="13"/>
    </row>
    <row r="4" spans="1:8" ht="14.1" customHeight="1" x14ac:dyDescent="0.25">
      <c r="A4" s="265" t="s">
        <v>1</v>
      </c>
      <c r="B4" s="223" t="s">
        <v>2</v>
      </c>
      <c r="C4" s="224" t="s">
        <v>3</v>
      </c>
      <c r="D4" s="266"/>
      <c r="E4" s="37" t="s">
        <v>4</v>
      </c>
      <c r="F4" s="37" t="s">
        <v>221</v>
      </c>
      <c r="G4" s="40"/>
    </row>
    <row r="5" spans="1:8" ht="14.1" customHeight="1" x14ac:dyDescent="0.25">
      <c r="A5" s="267" t="s">
        <v>5</v>
      </c>
      <c r="B5" s="226" t="s">
        <v>6</v>
      </c>
      <c r="C5" s="227" t="s">
        <v>7</v>
      </c>
      <c r="D5" s="228" t="s">
        <v>8</v>
      </c>
      <c r="E5" s="38" t="s">
        <v>244</v>
      </c>
      <c r="F5" s="38" t="s">
        <v>211</v>
      </c>
      <c r="G5" s="41" t="s">
        <v>339</v>
      </c>
    </row>
    <row r="6" spans="1:8" ht="14.1" customHeight="1" thickBot="1" x14ac:dyDescent="0.3">
      <c r="A6" s="268" t="s">
        <v>9</v>
      </c>
      <c r="B6" s="230" t="s">
        <v>10</v>
      </c>
      <c r="C6" s="231"/>
      <c r="D6" s="232"/>
      <c r="E6" s="39" t="s">
        <v>317</v>
      </c>
      <c r="F6" s="39" t="s">
        <v>338</v>
      </c>
      <c r="G6" s="41" t="s">
        <v>222</v>
      </c>
    </row>
    <row r="7" spans="1:8" ht="15.75" x14ac:dyDescent="0.25">
      <c r="A7" s="269" t="s">
        <v>11</v>
      </c>
      <c r="B7" s="270"/>
      <c r="C7" s="271"/>
      <c r="D7" s="272"/>
      <c r="E7" s="280"/>
      <c r="F7" s="280"/>
      <c r="G7" s="348"/>
    </row>
    <row r="8" spans="1:8" ht="15" customHeight="1" x14ac:dyDescent="0.25">
      <c r="A8" s="273" t="s">
        <v>280</v>
      </c>
      <c r="B8" s="573" t="s">
        <v>279</v>
      </c>
      <c r="C8" s="574"/>
      <c r="D8" s="274"/>
      <c r="E8" s="405">
        <f>E9+E17+E12+E15</f>
        <v>1655</v>
      </c>
      <c r="F8" s="405">
        <f>F9+F17+F12+F15</f>
        <v>2505</v>
      </c>
      <c r="G8" s="349">
        <f t="shared" ref="G8:G19" si="0">(F8*100)/E8</f>
        <v>151.35951661631421</v>
      </c>
    </row>
    <row r="9" spans="1:8" ht="15" customHeight="1" x14ac:dyDescent="0.25">
      <c r="A9" s="275"/>
      <c r="B9" s="276"/>
      <c r="C9" s="277"/>
      <c r="D9" s="278" t="s">
        <v>145</v>
      </c>
      <c r="E9" s="394">
        <f>SUM(E10:E10)</f>
        <v>1110</v>
      </c>
      <c r="F9" s="394">
        <f>SUM(F10:F10)</f>
        <v>1160</v>
      </c>
      <c r="G9" s="349">
        <f t="shared" si="0"/>
        <v>104.50450450450451</v>
      </c>
    </row>
    <row r="10" spans="1:8" ht="15" customHeight="1" x14ac:dyDescent="0.25">
      <c r="A10" s="275"/>
      <c r="B10" s="276"/>
      <c r="C10" s="368" t="s">
        <v>287</v>
      </c>
      <c r="D10" s="388"/>
      <c r="E10" s="392">
        <v>1110</v>
      </c>
      <c r="F10" s="392">
        <v>1160</v>
      </c>
      <c r="G10" s="347">
        <f t="shared" si="0"/>
        <v>104.50450450450451</v>
      </c>
    </row>
    <row r="11" spans="1:8" ht="15" customHeight="1" x14ac:dyDescent="0.25">
      <c r="A11" s="275"/>
      <c r="B11" s="276"/>
      <c r="C11" s="368"/>
      <c r="D11" s="279"/>
      <c r="E11" s="392"/>
      <c r="F11" s="392"/>
      <c r="G11" s="393"/>
    </row>
    <row r="12" spans="1:8" ht="15" customHeight="1" x14ac:dyDescent="0.25">
      <c r="A12" s="275"/>
      <c r="B12" s="276"/>
      <c r="C12" s="368" t="s">
        <v>312</v>
      </c>
      <c r="D12" s="278" t="s">
        <v>327</v>
      </c>
      <c r="E12" s="394">
        <f>SUM(E13)</f>
        <v>300</v>
      </c>
      <c r="F12" s="394">
        <f>SUM(F13)</f>
        <v>1100</v>
      </c>
      <c r="G12" s="349">
        <f t="shared" si="0"/>
        <v>366.66666666666669</v>
      </c>
    </row>
    <row r="13" spans="1:8" ht="15" customHeight="1" x14ac:dyDescent="0.25">
      <c r="A13" s="275"/>
      <c r="B13" s="276"/>
      <c r="C13" s="368"/>
      <c r="D13" s="279"/>
      <c r="E13" s="392">
        <v>300</v>
      </c>
      <c r="F13" s="392">
        <v>1100</v>
      </c>
      <c r="G13" s="347">
        <f t="shared" si="0"/>
        <v>366.66666666666669</v>
      </c>
    </row>
    <row r="14" spans="1:8" ht="15" customHeight="1" x14ac:dyDescent="0.25">
      <c r="A14" s="275"/>
      <c r="B14" s="276"/>
      <c r="C14" s="368"/>
      <c r="D14" s="390"/>
      <c r="E14" s="392"/>
      <c r="F14" s="392"/>
      <c r="G14" s="347"/>
    </row>
    <row r="15" spans="1:8" ht="15" customHeight="1" x14ac:dyDescent="0.25">
      <c r="A15" s="275"/>
      <c r="B15" s="276"/>
      <c r="C15" s="388" t="s">
        <v>329</v>
      </c>
      <c r="D15" s="389" t="s">
        <v>328</v>
      </c>
      <c r="E15" s="394">
        <v>200</v>
      </c>
      <c r="F15" s="478">
        <v>200</v>
      </c>
      <c r="G15" s="349">
        <f>(F15*100)/E15</f>
        <v>100</v>
      </c>
    </row>
    <row r="16" spans="1:8" ht="15" customHeight="1" x14ac:dyDescent="0.25">
      <c r="A16" s="275"/>
      <c r="B16" s="276"/>
      <c r="C16" s="368"/>
      <c r="D16" s="279"/>
      <c r="E16" s="392"/>
      <c r="F16" s="392"/>
      <c r="G16" s="347"/>
    </row>
    <row r="17" spans="1:8" ht="15" customHeight="1" x14ac:dyDescent="0.25">
      <c r="A17" s="275"/>
      <c r="B17" s="276"/>
      <c r="C17" s="368"/>
      <c r="D17" s="278" t="s">
        <v>150</v>
      </c>
      <c r="E17" s="394">
        <f>SUM(E18)</f>
        <v>45</v>
      </c>
      <c r="F17" s="394">
        <f>SUM(F18)</f>
        <v>45</v>
      </c>
      <c r="G17" s="349">
        <f t="shared" si="0"/>
        <v>100</v>
      </c>
    </row>
    <row r="18" spans="1:8" ht="15" customHeight="1" thickBot="1" x14ac:dyDescent="0.3">
      <c r="A18" s="275"/>
      <c r="B18" s="276"/>
      <c r="C18" s="368" t="s">
        <v>310</v>
      </c>
      <c r="D18" s="278" t="s">
        <v>311</v>
      </c>
      <c r="E18" s="392">
        <v>45</v>
      </c>
      <c r="F18" s="392">
        <v>45</v>
      </c>
      <c r="G18" s="347">
        <f t="shared" si="0"/>
        <v>100</v>
      </c>
    </row>
    <row r="19" spans="1:8" ht="16.5" thickBot="1" x14ac:dyDescent="0.3">
      <c r="A19" s="575" t="s">
        <v>16</v>
      </c>
      <c r="B19" s="576"/>
      <c r="C19" s="577"/>
      <c r="D19" s="369"/>
      <c r="E19" s="404">
        <f>E8</f>
        <v>1655</v>
      </c>
      <c r="F19" s="404">
        <f>F8</f>
        <v>2505</v>
      </c>
      <c r="G19" s="406">
        <f t="shared" si="0"/>
        <v>151.35951661631421</v>
      </c>
      <c r="H19" s="22"/>
    </row>
    <row r="20" spans="1:8" ht="27.75" customHeight="1" x14ac:dyDescent="0.25">
      <c r="A20" s="11"/>
      <c r="B20" s="11"/>
      <c r="C20" s="11"/>
      <c r="D20" s="11"/>
      <c r="E20" s="195"/>
      <c r="F20" s="28"/>
      <c r="G20" s="27"/>
      <c r="H20" s="18"/>
    </row>
    <row r="21" spans="1:8" ht="12.95" customHeight="1" x14ac:dyDescent="0.25"/>
    <row r="22" spans="1:8" ht="12.95" customHeight="1" x14ac:dyDescent="0.25"/>
    <row r="23" spans="1:8" ht="12.95" customHeight="1" x14ac:dyDescent="0.25"/>
  </sheetData>
  <mergeCells count="2">
    <mergeCell ref="B8:C8"/>
    <mergeCell ref="A19:C19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4"/>
  <sheetViews>
    <sheetView workbookViewId="0">
      <selection activeCell="L15" sqref="L15:L16"/>
    </sheetView>
  </sheetViews>
  <sheetFormatPr defaultRowHeight="15" x14ac:dyDescent="0.25"/>
  <cols>
    <col min="1" max="2" width="12.7109375" customWidth="1"/>
    <col min="3" max="3" width="40.7109375" customWidth="1"/>
    <col min="4" max="4" width="41" customWidth="1"/>
    <col min="5" max="7" width="14.7109375" customWidth="1"/>
    <col min="13" max="13" width="18" style="527" customWidth="1"/>
  </cols>
  <sheetData>
    <row r="1" spans="1:8" ht="15.75" x14ac:dyDescent="0.25">
      <c r="A1" s="578" t="s">
        <v>152</v>
      </c>
      <c r="B1" s="578"/>
      <c r="C1" s="578"/>
      <c r="D1" s="578"/>
      <c r="H1" s="13"/>
    </row>
    <row r="2" spans="1:8" ht="16.5" thickBot="1" x14ac:dyDescent="0.3">
      <c r="A2" s="8"/>
      <c r="B2" s="8"/>
      <c r="C2" s="8"/>
      <c r="D2" s="8"/>
      <c r="G2" s="16" t="s">
        <v>298</v>
      </c>
    </row>
    <row r="3" spans="1:8" x14ac:dyDescent="0.25">
      <c r="A3" s="75" t="s">
        <v>1</v>
      </c>
      <c r="B3" s="37" t="s">
        <v>2</v>
      </c>
      <c r="C3" s="76" t="s">
        <v>3</v>
      </c>
      <c r="D3" s="54"/>
      <c r="E3" s="37" t="s">
        <v>4</v>
      </c>
      <c r="F3" s="37" t="s">
        <v>221</v>
      </c>
      <c r="G3" s="40"/>
    </row>
    <row r="4" spans="1:8" x14ac:dyDescent="0.25">
      <c r="A4" s="77" t="s">
        <v>5</v>
      </c>
      <c r="B4" s="38" t="s">
        <v>6</v>
      </c>
      <c r="C4" s="78" t="s">
        <v>7</v>
      </c>
      <c r="D4" s="57" t="s">
        <v>8</v>
      </c>
      <c r="E4" s="38" t="s">
        <v>244</v>
      </c>
      <c r="F4" s="38" t="s">
        <v>211</v>
      </c>
      <c r="G4" s="41" t="s">
        <v>339</v>
      </c>
    </row>
    <row r="5" spans="1:8" ht="15.75" thickBot="1" x14ac:dyDescent="0.3">
      <c r="A5" s="79" t="s">
        <v>9</v>
      </c>
      <c r="B5" s="39" t="s">
        <v>10</v>
      </c>
      <c r="C5" s="80"/>
      <c r="D5" s="81"/>
      <c r="E5" s="39" t="s">
        <v>317</v>
      </c>
      <c r="F5" s="39" t="s">
        <v>338</v>
      </c>
      <c r="G5" s="41" t="s">
        <v>222</v>
      </c>
    </row>
    <row r="6" spans="1:8" ht="15.75" x14ac:dyDescent="0.25">
      <c r="A6" s="281" t="s">
        <v>11</v>
      </c>
      <c r="B6" s="282"/>
      <c r="C6" s="283"/>
      <c r="D6" s="284"/>
      <c r="E6" s="285"/>
      <c r="F6" s="285"/>
      <c r="G6" s="348"/>
    </row>
    <row r="7" spans="1:8" x14ac:dyDescent="0.25">
      <c r="A7" s="286" t="s">
        <v>153</v>
      </c>
      <c r="B7" s="287" t="s">
        <v>210</v>
      </c>
      <c r="C7" s="129"/>
      <c r="D7" s="288"/>
      <c r="E7" s="496">
        <f>SUM(E8:E11)</f>
        <v>6990</v>
      </c>
      <c r="F7" s="496">
        <f>SUM(F8:F11)</f>
        <v>7490</v>
      </c>
      <c r="G7" s="497">
        <f t="shared" ref="G7:G15" si="0">(F7*100)/E7</f>
        <v>107.15307582260372</v>
      </c>
      <c r="H7" s="13"/>
    </row>
    <row r="8" spans="1:8" x14ac:dyDescent="0.25">
      <c r="A8" s="289"/>
      <c r="B8" s="364"/>
      <c r="C8" s="365" t="s">
        <v>23</v>
      </c>
      <c r="D8" s="290" t="s">
        <v>154</v>
      </c>
      <c r="E8" s="498">
        <v>3500</v>
      </c>
      <c r="F8" s="498">
        <v>3950</v>
      </c>
      <c r="G8" s="499">
        <f t="shared" si="0"/>
        <v>112.85714285714286</v>
      </c>
      <c r="H8" s="13"/>
    </row>
    <row r="9" spans="1:8" ht="27.75" customHeight="1" x14ac:dyDescent="0.25">
      <c r="A9" s="291"/>
      <c r="B9" s="366"/>
      <c r="C9" s="367" t="s">
        <v>316</v>
      </c>
      <c r="D9" s="290" t="s">
        <v>154</v>
      </c>
      <c r="E9" s="500">
        <v>3340</v>
      </c>
      <c r="F9" s="500">
        <v>3340</v>
      </c>
      <c r="G9" s="499">
        <f t="shared" si="0"/>
        <v>100</v>
      </c>
      <c r="H9" s="13"/>
    </row>
    <row r="10" spans="1:8" ht="27.75" customHeight="1" x14ac:dyDescent="0.25">
      <c r="A10" s="291"/>
      <c r="B10" s="366"/>
      <c r="C10" s="367" t="s">
        <v>347</v>
      </c>
      <c r="D10" s="290" t="s">
        <v>154</v>
      </c>
      <c r="E10" s="500">
        <v>0</v>
      </c>
      <c r="F10" s="500">
        <v>20</v>
      </c>
      <c r="G10" s="501" t="s">
        <v>314</v>
      </c>
      <c r="H10" s="13"/>
    </row>
    <row r="11" spans="1:8" ht="42.75" customHeight="1" x14ac:dyDescent="0.25">
      <c r="A11" s="291"/>
      <c r="B11" s="366"/>
      <c r="C11" s="367" t="s">
        <v>361</v>
      </c>
      <c r="D11" s="290" t="s">
        <v>154</v>
      </c>
      <c r="E11" s="500">
        <v>150</v>
      </c>
      <c r="F11" s="500">
        <v>180</v>
      </c>
      <c r="G11" s="499">
        <f t="shared" si="0"/>
        <v>120</v>
      </c>
      <c r="H11" s="13"/>
    </row>
    <row r="12" spans="1:8" x14ac:dyDescent="0.25">
      <c r="A12" s="291"/>
      <c r="B12" s="391"/>
      <c r="C12" s="367"/>
      <c r="D12" s="290"/>
      <c r="E12" s="502"/>
      <c r="F12" s="502"/>
      <c r="G12" s="499"/>
      <c r="H12" s="403"/>
    </row>
    <row r="13" spans="1:8" x14ac:dyDescent="0.25">
      <c r="A13" s="292" t="s">
        <v>333</v>
      </c>
      <c r="B13" s="579" t="s">
        <v>332</v>
      </c>
      <c r="C13" s="580"/>
      <c r="D13" s="133"/>
      <c r="E13" s="503">
        <f>E14</f>
        <v>650</v>
      </c>
      <c r="F13" s="503">
        <f>SUM(F14)</f>
        <v>650</v>
      </c>
      <c r="G13" s="497">
        <f t="shared" si="0"/>
        <v>100</v>
      </c>
      <c r="H13" s="13"/>
    </row>
    <row r="14" spans="1:8" ht="15.75" thickBot="1" x14ac:dyDescent="0.3">
      <c r="A14" s="293"/>
      <c r="B14" s="294"/>
      <c r="C14" s="295" t="s">
        <v>155</v>
      </c>
      <c r="D14" s="296" t="s">
        <v>156</v>
      </c>
      <c r="E14" s="504">
        <v>650</v>
      </c>
      <c r="F14" s="504">
        <v>650</v>
      </c>
      <c r="G14" s="505">
        <f t="shared" si="0"/>
        <v>100</v>
      </c>
      <c r="H14" s="13"/>
    </row>
    <row r="15" spans="1:8" ht="16.5" thickBot="1" x14ac:dyDescent="0.3">
      <c r="A15" s="544" t="s">
        <v>16</v>
      </c>
      <c r="B15" s="545"/>
      <c r="C15" s="546"/>
      <c r="D15" s="98"/>
      <c r="E15" s="506">
        <f>E13+E7</f>
        <v>7640</v>
      </c>
      <c r="F15" s="506">
        <f>F13+F7</f>
        <v>8140</v>
      </c>
      <c r="G15" s="473">
        <f t="shared" si="0"/>
        <v>106.54450261780104</v>
      </c>
      <c r="H15" s="13"/>
    </row>
    <row r="16" spans="1:8" ht="15.75" x14ac:dyDescent="0.25">
      <c r="A16" s="12"/>
      <c r="B16" s="12"/>
      <c r="C16" s="12"/>
      <c r="D16" s="12"/>
      <c r="E16" s="24"/>
      <c r="F16" s="28"/>
      <c r="G16" s="462"/>
    </row>
    <row r="17" spans="1:13" s="14" customFormat="1" ht="12.75" x14ac:dyDescent="0.2">
      <c r="A17" s="11"/>
      <c r="B17" s="15"/>
      <c r="C17" s="15"/>
      <c r="D17" s="15"/>
      <c r="M17" s="528"/>
    </row>
    <row r="28" spans="1:13" ht="19.5" customHeight="1" x14ac:dyDescent="0.25"/>
    <row r="29" spans="1:13" ht="15.75" customHeight="1" x14ac:dyDescent="0.25"/>
    <row r="30" spans="1:13" ht="15" customHeight="1" x14ac:dyDescent="0.25"/>
    <row r="31" spans="1:13" ht="18" customHeight="1" x14ac:dyDescent="0.25"/>
    <row r="32" spans="1:13" ht="15.75" customHeight="1" x14ac:dyDescent="0.25"/>
    <row r="33" ht="15.75" customHeight="1" x14ac:dyDescent="0.25"/>
    <row r="34" ht="15" customHeight="1" x14ac:dyDescent="0.25"/>
  </sheetData>
  <mergeCells count="3">
    <mergeCell ref="A1:D1"/>
    <mergeCell ref="B13:C13"/>
    <mergeCell ref="A15:C15"/>
  </mergeCells>
  <printOptions horizontalCentered="1"/>
  <pageMargins left="0.25" right="0.25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97"/>
  <sheetViews>
    <sheetView topLeftCell="A81" zoomScale="115" zoomScaleNormal="115" workbookViewId="0">
      <selection activeCell="H97" sqref="A2:H97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7" width="14.7109375" style="13" customWidth="1"/>
    <col min="9" max="9" width="38.42578125" style="372" customWidth="1"/>
    <col min="10" max="15" width="9.140625" style="13"/>
  </cols>
  <sheetData>
    <row r="2" spans="1:12" ht="14.25" customHeight="1" thickBot="1" x14ac:dyDescent="0.3">
      <c r="A2" s="581" t="s">
        <v>157</v>
      </c>
      <c r="B2" s="581"/>
      <c r="C2" s="581"/>
      <c r="D2" s="581"/>
      <c r="E2" s="581"/>
      <c r="G2" s="400" t="s">
        <v>299</v>
      </c>
    </row>
    <row r="3" spans="1:12" ht="15" customHeight="1" x14ac:dyDescent="0.25">
      <c r="A3" s="265" t="s">
        <v>1</v>
      </c>
      <c r="B3" s="223" t="s">
        <v>2</v>
      </c>
      <c r="C3" s="224" t="s">
        <v>3</v>
      </c>
      <c r="D3" s="297"/>
      <c r="E3" s="37" t="s">
        <v>4</v>
      </c>
      <c r="F3" s="37" t="s">
        <v>221</v>
      </c>
      <c r="G3" s="40"/>
      <c r="H3" s="13"/>
    </row>
    <row r="4" spans="1:12" ht="15" customHeight="1" x14ac:dyDescent="0.25">
      <c r="A4" s="267" t="s">
        <v>5</v>
      </c>
      <c r="B4" s="226" t="s">
        <v>6</v>
      </c>
      <c r="C4" s="227" t="s">
        <v>7</v>
      </c>
      <c r="D4" s="228" t="s">
        <v>8</v>
      </c>
      <c r="E4" s="38" t="s">
        <v>244</v>
      </c>
      <c r="F4" s="38" t="s">
        <v>211</v>
      </c>
      <c r="G4" s="41" t="s">
        <v>339</v>
      </c>
    </row>
    <row r="5" spans="1:12" ht="15" customHeight="1" thickBot="1" x14ac:dyDescent="0.3">
      <c r="A5" s="268" t="s">
        <v>9</v>
      </c>
      <c r="B5" s="230" t="s">
        <v>10</v>
      </c>
      <c r="C5" s="231"/>
      <c r="D5" s="298"/>
      <c r="E5" s="39" t="s">
        <v>317</v>
      </c>
      <c r="F5" s="39" t="s">
        <v>338</v>
      </c>
      <c r="G5" s="41" t="s">
        <v>222</v>
      </c>
    </row>
    <row r="6" spans="1:12" ht="18.75" customHeight="1" x14ac:dyDescent="0.25">
      <c r="A6" s="299" t="s">
        <v>11</v>
      </c>
      <c r="B6" s="300"/>
      <c r="C6" s="301"/>
      <c r="D6" s="302"/>
      <c r="E6" s="303"/>
      <c r="F6" s="303"/>
      <c r="G6" s="348"/>
    </row>
    <row r="7" spans="1:12" ht="15" customHeight="1" x14ac:dyDescent="0.25">
      <c r="A7" s="304" t="s">
        <v>158</v>
      </c>
      <c r="B7" s="586" t="s">
        <v>159</v>
      </c>
      <c r="C7" s="587"/>
      <c r="D7" s="305"/>
      <c r="E7" s="467">
        <f>E8+E28</f>
        <v>279059</v>
      </c>
      <c r="F7" s="467">
        <f>F8+F28</f>
        <v>301133</v>
      </c>
      <c r="G7" s="464">
        <f t="shared" ref="G7:G41" si="0">(F7*100)/E7</f>
        <v>107.9101552001548</v>
      </c>
    </row>
    <row r="8" spans="1:12" ht="15" customHeight="1" x14ac:dyDescent="0.25">
      <c r="A8" s="304"/>
      <c r="B8" s="132"/>
      <c r="C8" s="306"/>
      <c r="D8" s="305" t="s">
        <v>160</v>
      </c>
      <c r="E8" s="467">
        <f>SUM(E9:E27)</f>
        <v>253404</v>
      </c>
      <c r="F8" s="467">
        <f>SUM(F9:F27)</f>
        <v>271600</v>
      </c>
      <c r="G8" s="464">
        <f t="shared" si="0"/>
        <v>107.18062856150652</v>
      </c>
      <c r="I8" s="373"/>
      <c r="K8" s="354"/>
      <c r="L8" s="379"/>
    </row>
    <row r="9" spans="1:12" ht="15" customHeight="1" x14ac:dyDescent="0.25">
      <c r="A9" s="307"/>
      <c r="B9" s="308"/>
      <c r="C9" s="309"/>
      <c r="D9" s="310" t="s">
        <v>161</v>
      </c>
      <c r="E9" s="465">
        <v>176495</v>
      </c>
      <c r="F9" s="465">
        <v>185095</v>
      </c>
      <c r="G9" s="466">
        <f t="shared" si="0"/>
        <v>104.87265928213264</v>
      </c>
      <c r="I9" s="373"/>
      <c r="L9" s="354"/>
    </row>
    <row r="10" spans="1:12" ht="15" customHeight="1" x14ac:dyDescent="0.25">
      <c r="A10" s="307"/>
      <c r="B10" s="308"/>
      <c r="C10" s="309"/>
      <c r="D10" s="310" t="s">
        <v>355</v>
      </c>
      <c r="E10" s="465">
        <v>0</v>
      </c>
      <c r="F10" s="465">
        <v>5</v>
      </c>
      <c r="G10" s="476" t="s">
        <v>314</v>
      </c>
      <c r="I10" s="373"/>
      <c r="L10" s="354"/>
    </row>
    <row r="11" spans="1:12" x14ac:dyDescent="0.25">
      <c r="A11" s="307"/>
      <c r="B11" s="308"/>
      <c r="C11" s="309"/>
      <c r="D11" s="310" t="s">
        <v>162</v>
      </c>
      <c r="E11" s="465">
        <v>9000</v>
      </c>
      <c r="F11" s="465">
        <v>10000</v>
      </c>
      <c r="G11" s="466">
        <f t="shared" si="0"/>
        <v>111.11111111111111</v>
      </c>
      <c r="I11" s="373"/>
      <c r="L11" s="354"/>
    </row>
    <row r="12" spans="1:12" ht="15" customHeight="1" x14ac:dyDescent="0.25">
      <c r="A12" s="307"/>
      <c r="B12" s="311" t="s">
        <v>220</v>
      </c>
      <c r="C12" s="309" t="s">
        <v>163</v>
      </c>
      <c r="D12" s="310" t="s">
        <v>164</v>
      </c>
      <c r="E12" s="465">
        <v>281</v>
      </c>
      <c r="F12" s="465">
        <v>281</v>
      </c>
      <c r="G12" s="466">
        <f t="shared" si="0"/>
        <v>100</v>
      </c>
      <c r="I12" s="373"/>
      <c r="L12" s="354"/>
    </row>
    <row r="13" spans="1:12" ht="15" customHeight="1" x14ac:dyDescent="0.25">
      <c r="A13" s="307"/>
      <c r="B13" s="308"/>
      <c r="C13" s="309"/>
      <c r="D13" s="310" t="s">
        <v>165</v>
      </c>
      <c r="E13" s="465">
        <v>600</v>
      </c>
      <c r="F13" s="465">
        <v>600</v>
      </c>
      <c r="G13" s="466">
        <f t="shared" si="0"/>
        <v>100</v>
      </c>
      <c r="I13" s="373"/>
      <c r="L13" s="354"/>
    </row>
    <row r="14" spans="1:12" ht="15" customHeight="1" x14ac:dyDescent="0.25">
      <c r="A14" s="307"/>
      <c r="B14" s="308"/>
      <c r="C14" s="309"/>
      <c r="D14" s="310" t="s">
        <v>166</v>
      </c>
      <c r="E14" s="465">
        <v>44124</v>
      </c>
      <c r="F14" s="465">
        <v>45507</v>
      </c>
      <c r="G14" s="466">
        <f t="shared" si="0"/>
        <v>103.13434865379385</v>
      </c>
      <c r="I14" s="373"/>
      <c r="L14" s="354"/>
    </row>
    <row r="15" spans="1:12" ht="15" customHeight="1" x14ac:dyDescent="0.25">
      <c r="A15" s="307"/>
      <c r="B15" s="308"/>
      <c r="C15" s="309"/>
      <c r="D15" s="310" t="s">
        <v>167</v>
      </c>
      <c r="E15" s="465">
        <v>1600</v>
      </c>
      <c r="F15" s="465">
        <v>0</v>
      </c>
      <c r="G15" s="466">
        <f t="shared" si="0"/>
        <v>0</v>
      </c>
      <c r="I15" s="373"/>
      <c r="L15" s="354"/>
    </row>
    <row r="16" spans="1:12" ht="15" customHeight="1" x14ac:dyDescent="0.25">
      <c r="A16" s="307"/>
      <c r="B16" s="308"/>
      <c r="C16" s="309"/>
      <c r="D16" s="310" t="s">
        <v>168</v>
      </c>
      <c r="E16" s="465">
        <v>15885</v>
      </c>
      <c r="F16" s="465">
        <v>17616</v>
      </c>
      <c r="G16" s="466">
        <f t="shared" si="0"/>
        <v>110.89707271010387</v>
      </c>
      <c r="I16" s="374"/>
      <c r="L16" s="354"/>
    </row>
    <row r="17" spans="1:12" ht="15" customHeight="1" x14ac:dyDescent="0.25">
      <c r="A17" s="307"/>
      <c r="B17" s="308"/>
      <c r="C17" s="309"/>
      <c r="D17" s="310" t="s">
        <v>169</v>
      </c>
      <c r="E17" s="465">
        <v>720</v>
      </c>
      <c r="F17" s="465">
        <v>880</v>
      </c>
      <c r="G17" s="466">
        <f t="shared" si="0"/>
        <v>122.22222222222223</v>
      </c>
      <c r="L17" s="354"/>
    </row>
    <row r="18" spans="1:12" ht="15" customHeight="1" x14ac:dyDescent="0.25">
      <c r="A18" s="307"/>
      <c r="B18" s="308"/>
      <c r="C18" s="309"/>
      <c r="D18" s="310" t="s">
        <v>356</v>
      </c>
      <c r="E18" s="465">
        <v>0</v>
      </c>
      <c r="F18" s="465">
        <v>5</v>
      </c>
      <c r="G18" s="476" t="s">
        <v>314</v>
      </c>
      <c r="L18" s="354"/>
    </row>
    <row r="19" spans="1:12" ht="15" customHeight="1" x14ac:dyDescent="0.25">
      <c r="A19" s="307"/>
      <c r="B19" s="308"/>
      <c r="C19" s="309"/>
      <c r="D19" s="529" t="s">
        <v>112</v>
      </c>
      <c r="E19" s="465">
        <v>0</v>
      </c>
      <c r="F19" s="465">
        <v>70</v>
      </c>
      <c r="G19" s="476" t="s">
        <v>314</v>
      </c>
      <c r="L19" s="354"/>
    </row>
    <row r="20" spans="1:12" ht="15" customHeight="1" x14ac:dyDescent="0.25">
      <c r="A20" s="307"/>
      <c r="B20" s="308"/>
      <c r="C20" s="309"/>
      <c r="D20" s="529" t="s">
        <v>114</v>
      </c>
      <c r="E20" s="465">
        <v>1413</v>
      </c>
      <c r="F20" s="465">
        <v>1413</v>
      </c>
      <c r="G20" s="466">
        <f t="shared" si="0"/>
        <v>100</v>
      </c>
      <c r="L20" s="354"/>
    </row>
    <row r="21" spans="1:12" ht="15" customHeight="1" x14ac:dyDescent="0.25">
      <c r="A21" s="327"/>
      <c r="B21" s="525"/>
      <c r="C21" s="312"/>
      <c r="D21" s="529" t="s">
        <v>103</v>
      </c>
      <c r="E21" s="465">
        <v>0</v>
      </c>
      <c r="F21" s="465">
        <v>40</v>
      </c>
      <c r="G21" s="476" t="s">
        <v>314</v>
      </c>
      <c r="L21" s="354"/>
    </row>
    <row r="22" spans="1:12" ht="15" customHeight="1" x14ac:dyDescent="0.25">
      <c r="A22" s="327"/>
      <c r="B22" s="525"/>
      <c r="C22" s="312"/>
      <c r="D22" s="332" t="s">
        <v>184</v>
      </c>
      <c r="E22" s="514">
        <v>0</v>
      </c>
      <c r="F22" s="514">
        <v>65</v>
      </c>
      <c r="G22" s="476" t="s">
        <v>314</v>
      </c>
      <c r="L22" s="354"/>
    </row>
    <row r="23" spans="1:12" ht="15" customHeight="1" x14ac:dyDescent="0.25">
      <c r="A23" s="582"/>
      <c r="B23" s="590"/>
      <c r="C23" s="588"/>
      <c r="D23" s="312" t="s">
        <v>198</v>
      </c>
      <c r="E23" s="584">
        <v>380</v>
      </c>
      <c r="F23" s="584">
        <v>380</v>
      </c>
      <c r="G23" s="559">
        <f t="shared" si="0"/>
        <v>100</v>
      </c>
      <c r="L23" s="354"/>
    </row>
    <row r="24" spans="1:12" ht="15" customHeight="1" x14ac:dyDescent="0.25">
      <c r="A24" s="583"/>
      <c r="B24" s="591"/>
      <c r="C24" s="589"/>
      <c r="D24" s="313" t="s">
        <v>199</v>
      </c>
      <c r="E24" s="585"/>
      <c r="F24" s="585"/>
      <c r="G24" s="560"/>
      <c r="L24" s="354"/>
    </row>
    <row r="25" spans="1:12" ht="15" customHeight="1" x14ac:dyDescent="0.25">
      <c r="A25" s="307"/>
      <c r="B25" s="308"/>
      <c r="C25" s="309" t="s">
        <v>163</v>
      </c>
      <c r="D25" s="310" t="s">
        <v>254</v>
      </c>
      <c r="E25" s="465">
        <v>50</v>
      </c>
      <c r="F25" s="465">
        <v>50</v>
      </c>
      <c r="G25" s="466">
        <f t="shared" si="0"/>
        <v>100</v>
      </c>
      <c r="L25" s="354"/>
    </row>
    <row r="26" spans="1:12" ht="15" customHeight="1" x14ac:dyDescent="0.25">
      <c r="A26" s="307"/>
      <c r="B26" s="308"/>
      <c r="C26" s="309" t="s">
        <v>163</v>
      </c>
      <c r="D26" s="310" t="s">
        <v>170</v>
      </c>
      <c r="E26" s="465">
        <v>2135</v>
      </c>
      <c r="F26" s="465">
        <v>9593</v>
      </c>
      <c r="G26" s="466">
        <f t="shared" si="0"/>
        <v>449.32084309133489</v>
      </c>
      <c r="L26" s="354"/>
    </row>
    <row r="27" spans="1:12" ht="15" customHeight="1" x14ac:dyDescent="0.25">
      <c r="A27" s="307"/>
      <c r="B27" s="308"/>
      <c r="C27" s="309" t="s">
        <v>163</v>
      </c>
      <c r="D27" s="310" t="s">
        <v>335</v>
      </c>
      <c r="E27" s="465">
        <v>721</v>
      </c>
      <c r="F27" s="465">
        <v>0</v>
      </c>
      <c r="G27" s="466">
        <f t="shared" si="0"/>
        <v>0</v>
      </c>
      <c r="L27" s="354"/>
    </row>
    <row r="28" spans="1:12" ht="15" customHeight="1" x14ac:dyDescent="0.25">
      <c r="A28" s="304"/>
      <c r="B28" s="132"/>
      <c r="C28" s="306"/>
      <c r="D28" s="305" t="s">
        <v>171</v>
      </c>
      <c r="E28" s="467">
        <f>SUM(E30:E37)</f>
        <v>25655</v>
      </c>
      <c r="F28" s="467">
        <f>SUM(F29:F37)</f>
        <v>29533</v>
      </c>
      <c r="G28" s="464">
        <f t="shared" si="0"/>
        <v>115.11596180081855</v>
      </c>
      <c r="K28" s="354"/>
    </row>
    <row r="29" spans="1:12" ht="15" customHeight="1" x14ac:dyDescent="0.25">
      <c r="A29" s="304"/>
      <c r="B29" s="132"/>
      <c r="C29" s="306"/>
      <c r="D29" s="310" t="s">
        <v>357</v>
      </c>
      <c r="E29" s="465">
        <v>0</v>
      </c>
      <c r="F29" s="465">
        <v>13</v>
      </c>
      <c r="G29" s="476" t="s">
        <v>314</v>
      </c>
      <c r="K29" s="354"/>
    </row>
    <row r="30" spans="1:12" ht="15" customHeight="1" x14ac:dyDescent="0.25">
      <c r="A30" s="307"/>
      <c r="B30" s="308"/>
      <c r="C30" s="314"/>
      <c r="D30" s="310" t="s">
        <v>172</v>
      </c>
      <c r="E30" s="465">
        <v>19668</v>
      </c>
      <c r="F30" s="465">
        <v>22475</v>
      </c>
      <c r="G30" s="466">
        <f t="shared" si="0"/>
        <v>114.27191376855806</v>
      </c>
    </row>
    <row r="31" spans="1:12" ht="15" customHeight="1" x14ac:dyDescent="0.25">
      <c r="A31" s="307"/>
      <c r="B31" s="308"/>
      <c r="C31" s="314" t="s">
        <v>283</v>
      </c>
      <c r="D31" s="310" t="s">
        <v>284</v>
      </c>
      <c r="E31" s="465">
        <v>60</v>
      </c>
      <c r="F31" s="465">
        <v>70</v>
      </c>
      <c r="G31" s="466">
        <f t="shared" si="0"/>
        <v>116.66666666666667</v>
      </c>
    </row>
    <row r="32" spans="1:12" ht="15" customHeight="1" x14ac:dyDescent="0.25">
      <c r="A32" s="307"/>
      <c r="B32" s="308"/>
      <c r="C32" s="314"/>
      <c r="D32" s="310" t="s">
        <v>166</v>
      </c>
      <c r="E32" s="465">
        <v>3934</v>
      </c>
      <c r="F32" s="465">
        <v>4267</v>
      </c>
      <c r="G32" s="466">
        <f t="shared" si="0"/>
        <v>108.46466700559228</v>
      </c>
    </row>
    <row r="33" spans="1:11" ht="15" customHeight="1" x14ac:dyDescent="0.25">
      <c r="A33" s="307"/>
      <c r="B33" s="308"/>
      <c r="C33" s="314"/>
      <c r="D33" s="310" t="s">
        <v>356</v>
      </c>
      <c r="E33" s="465">
        <v>0</v>
      </c>
      <c r="F33" s="465">
        <v>6</v>
      </c>
      <c r="G33" s="476" t="s">
        <v>314</v>
      </c>
    </row>
    <row r="34" spans="1:11" ht="15" customHeight="1" x14ac:dyDescent="0.25">
      <c r="A34" s="307"/>
      <c r="B34" s="308"/>
      <c r="C34" s="314"/>
      <c r="D34" s="310" t="s">
        <v>167</v>
      </c>
      <c r="E34" s="465">
        <v>15</v>
      </c>
      <c r="F34" s="465">
        <v>0</v>
      </c>
      <c r="G34" s="466">
        <f t="shared" si="0"/>
        <v>0</v>
      </c>
    </row>
    <row r="35" spans="1:11" ht="15" customHeight="1" x14ac:dyDescent="0.25">
      <c r="A35" s="307"/>
      <c r="B35" s="308"/>
      <c r="C35" s="314"/>
      <c r="D35" s="310" t="s">
        <v>168</v>
      </c>
      <c r="E35" s="465">
        <v>1770</v>
      </c>
      <c r="F35" s="465">
        <v>2156</v>
      </c>
      <c r="G35" s="466">
        <f t="shared" si="0"/>
        <v>121.80790960451978</v>
      </c>
    </row>
    <row r="36" spans="1:11" ht="15" customHeight="1" x14ac:dyDescent="0.25">
      <c r="A36" s="307"/>
      <c r="B36" s="308"/>
      <c r="C36" s="309" t="s">
        <v>163</v>
      </c>
      <c r="D36" s="310" t="s">
        <v>173</v>
      </c>
      <c r="E36" s="465">
        <v>98</v>
      </c>
      <c r="F36" s="465">
        <v>416</v>
      </c>
      <c r="G36" s="466">
        <f t="shared" si="0"/>
        <v>424.48979591836735</v>
      </c>
    </row>
    <row r="37" spans="1:11" ht="15" customHeight="1" x14ac:dyDescent="0.25">
      <c r="A37" s="307"/>
      <c r="B37" s="311" t="s">
        <v>219</v>
      </c>
      <c r="C37" s="309" t="s">
        <v>232</v>
      </c>
      <c r="D37" s="310" t="s">
        <v>197</v>
      </c>
      <c r="E37" s="465">
        <v>110</v>
      </c>
      <c r="F37" s="465">
        <v>130</v>
      </c>
      <c r="G37" s="466">
        <f t="shared" si="0"/>
        <v>118.18181818181819</v>
      </c>
    </row>
    <row r="38" spans="1:11" ht="15" customHeight="1" x14ac:dyDescent="0.25">
      <c r="A38" s="307"/>
      <c r="B38" s="311"/>
      <c r="C38" s="309"/>
      <c r="D38" s="310"/>
      <c r="E38" s="507"/>
      <c r="F38" s="507"/>
      <c r="G38" s="508"/>
    </row>
    <row r="39" spans="1:11" ht="15" customHeight="1" x14ac:dyDescent="0.25">
      <c r="A39" s="304" t="s">
        <v>274</v>
      </c>
      <c r="B39" s="586" t="s">
        <v>273</v>
      </c>
      <c r="C39" s="587"/>
      <c r="D39" s="305" t="s">
        <v>160</v>
      </c>
      <c r="E39" s="467">
        <f>E40+E41</f>
        <v>194</v>
      </c>
      <c r="F39" s="467">
        <f>SUM(F40:F41)</f>
        <v>191</v>
      </c>
      <c r="G39" s="464">
        <f t="shared" si="0"/>
        <v>98.453608247422679</v>
      </c>
      <c r="I39" s="375"/>
      <c r="K39" s="354"/>
    </row>
    <row r="40" spans="1:11" ht="15" customHeight="1" x14ac:dyDescent="0.25">
      <c r="A40" s="307"/>
      <c r="B40" s="315"/>
      <c r="C40" s="309"/>
      <c r="D40" s="316" t="s">
        <v>103</v>
      </c>
      <c r="E40" s="465">
        <v>14</v>
      </c>
      <c r="F40" s="465">
        <v>11</v>
      </c>
      <c r="G40" s="466">
        <f t="shared" si="0"/>
        <v>78.571428571428569</v>
      </c>
      <c r="I40" s="375"/>
    </row>
    <row r="41" spans="1:11" ht="15" customHeight="1" thickBot="1" x14ac:dyDescent="0.3">
      <c r="A41" s="458"/>
      <c r="B41" s="459" t="s">
        <v>201</v>
      </c>
      <c r="C41" s="460" t="s">
        <v>257</v>
      </c>
      <c r="D41" s="461" t="s">
        <v>175</v>
      </c>
      <c r="E41" s="509">
        <v>180</v>
      </c>
      <c r="F41" s="509">
        <v>180</v>
      </c>
      <c r="G41" s="510">
        <f t="shared" si="0"/>
        <v>100</v>
      </c>
      <c r="H41" s="22"/>
      <c r="I41" s="375"/>
    </row>
    <row r="42" spans="1:11" ht="12.75" customHeight="1" x14ac:dyDescent="0.25">
      <c r="A42" s="317"/>
      <c r="B42" s="318"/>
      <c r="C42" s="319"/>
      <c r="D42" s="320"/>
      <c r="E42" s="321"/>
      <c r="I42" s="375"/>
    </row>
    <row r="43" spans="1:11" ht="12.75" customHeight="1" x14ac:dyDescent="0.25">
      <c r="A43" s="317"/>
      <c r="B43" s="318"/>
      <c r="C43" s="319"/>
      <c r="D43" s="320"/>
      <c r="E43" s="321"/>
      <c r="I43" s="375"/>
    </row>
    <row r="44" spans="1:11" ht="12.75" customHeight="1" x14ac:dyDescent="0.25">
      <c r="A44" s="317"/>
      <c r="B44" s="318"/>
      <c r="C44" s="319"/>
      <c r="D44" s="320"/>
      <c r="E44" s="321"/>
      <c r="I44" s="375"/>
    </row>
    <row r="45" spans="1:11" ht="12.75" customHeight="1" x14ac:dyDescent="0.25">
      <c r="A45" s="317"/>
      <c r="B45" s="318"/>
      <c r="C45" s="319"/>
      <c r="D45" s="320"/>
      <c r="E45" s="321"/>
      <c r="I45" s="375"/>
    </row>
    <row r="46" spans="1:11" ht="12.75" customHeight="1" x14ac:dyDescent="0.25">
      <c r="A46" s="317"/>
      <c r="B46" s="318"/>
      <c r="C46" s="319"/>
      <c r="D46" s="320"/>
      <c r="E46" s="321"/>
      <c r="I46" s="375"/>
    </row>
    <row r="47" spans="1:11" ht="12.75" customHeight="1" x14ac:dyDescent="0.25">
      <c r="A47" s="317"/>
      <c r="B47" s="318"/>
      <c r="C47" s="319"/>
      <c r="D47" s="320"/>
      <c r="E47" s="321"/>
      <c r="I47" s="375"/>
    </row>
    <row r="48" spans="1:11" ht="12.75" customHeight="1" x14ac:dyDescent="0.25">
      <c r="A48" s="317"/>
      <c r="B48" s="318"/>
      <c r="C48" s="319"/>
      <c r="D48" s="320"/>
      <c r="E48" s="321"/>
      <c r="I48" s="375"/>
    </row>
    <row r="49" spans="1:11" ht="12.75" customHeight="1" x14ac:dyDescent="0.25">
      <c r="A49" s="317"/>
      <c r="B49" s="318"/>
      <c r="C49" s="319"/>
      <c r="D49" s="320"/>
      <c r="E49" s="321"/>
      <c r="I49" s="375"/>
    </row>
    <row r="50" spans="1:11" ht="12.75" customHeight="1" x14ac:dyDescent="0.25">
      <c r="A50" s="317"/>
      <c r="B50" s="318"/>
      <c r="C50" s="319"/>
      <c r="D50" s="320"/>
      <c r="E50" s="321"/>
      <c r="I50" s="375"/>
    </row>
    <row r="51" spans="1:11" ht="12.75" customHeight="1" x14ac:dyDescent="0.25">
      <c r="A51" s="317"/>
      <c r="B51" s="318"/>
      <c r="C51" s="319"/>
      <c r="D51" s="320"/>
      <c r="E51" s="321"/>
      <c r="I51" s="375"/>
    </row>
    <row r="52" spans="1:11" ht="12.75" customHeight="1" x14ac:dyDescent="0.25">
      <c r="A52" s="317"/>
      <c r="B52" s="318"/>
      <c r="C52" s="319"/>
      <c r="D52" s="320"/>
      <c r="E52" s="321"/>
      <c r="I52" s="375"/>
    </row>
    <row r="53" spans="1:11" ht="15.75" customHeight="1" thickBot="1" x14ac:dyDescent="0.3">
      <c r="A53" s="317"/>
      <c r="B53" s="318"/>
      <c r="C53" s="319"/>
      <c r="D53" s="320"/>
      <c r="E53" s="322"/>
      <c r="F53" s="322"/>
      <c r="G53" s="400" t="s">
        <v>300</v>
      </c>
      <c r="I53" s="375"/>
    </row>
    <row r="54" spans="1:11" ht="15" customHeight="1" x14ac:dyDescent="0.25">
      <c r="A54" s="265" t="s">
        <v>1</v>
      </c>
      <c r="B54" s="223" t="s">
        <v>2</v>
      </c>
      <c r="C54" s="224" t="s">
        <v>3</v>
      </c>
      <c r="D54" s="297"/>
      <c r="E54" s="37" t="s">
        <v>4</v>
      </c>
      <c r="F54" s="37" t="s">
        <v>221</v>
      </c>
      <c r="G54" s="40"/>
    </row>
    <row r="55" spans="1:11" ht="15" customHeight="1" x14ac:dyDescent="0.25">
      <c r="A55" s="267" t="s">
        <v>5</v>
      </c>
      <c r="B55" s="226" t="s">
        <v>6</v>
      </c>
      <c r="C55" s="227" t="s">
        <v>7</v>
      </c>
      <c r="D55" s="228" t="s">
        <v>8</v>
      </c>
      <c r="E55" s="38" t="s">
        <v>244</v>
      </c>
      <c r="F55" s="38" t="s">
        <v>211</v>
      </c>
      <c r="G55" s="41" t="s">
        <v>339</v>
      </c>
    </row>
    <row r="56" spans="1:11" ht="15" customHeight="1" thickBot="1" x14ac:dyDescent="0.3">
      <c r="A56" s="268" t="s">
        <v>9</v>
      </c>
      <c r="B56" s="230" t="s">
        <v>10</v>
      </c>
      <c r="C56" s="231"/>
      <c r="D56" s="298"/>
      <c r="E56" s="39" t="s">
        <v>317</v>
      </c>
      <c r="F56" s="39" t="s">
        <v>338</v>
      </c>
      <c r="G56" s="42" t="s">
        <v>222</v>
      </c>
    </row>
    <row r="57" spans="1:11" s="13" customFormat="1" ht="15" customHeight="1" x14ac:dyDescent="0.25">
      <c r="A57" s="442" t="s">
        <v>200</v>
      </c>
      <c r="B57" s="443" t="s">
        <v>140</v>
      </c>
      <c r="C57" s="444"/>
      <c r="D57" s="305"/>
      <c r="E57" s="467">
        <f>E58+E61</f>
        <v>65550</v>
      </c>
      <c r="F57" s="467">
        <f>F58+F61</f>
        <v>59735</v>
      </c>
      <c r="G57" s="511">
        <f t="shared" ref="G57:G82" si="1">(F57*100)/E57</f>
        <v>91.128909229595735</v>
      </c>
      <c r="I57" s="376"/>
      <c r="K57" s="354"/>
    </row>
    <row r="58" spans="1:11" s="13" customFormat="1" ht="15" customHeight="1" x14ac:dyDescent="0.25">
      <c r="A58" s="442"/>
      <c r="B58" s="443"/>
      <c r="C58" s="443"/>
      <c r="D58" s="305" t="s">
        <v>160</v>
      </c>
      <c r="E58" s="467">
        <f>E59+E60</f>
        <v>1550</v>
      </c>
      <c r="F58" s="467">
        <f>SUM(F59:F60)</f>
        <v>1000</v>
      </c>
      <c r="G58" s="464">
        <f t="shared" si="1"/>
        <v>64.516129032258064</v>
      </c>
      <c r="I58" s="376"/>
    </row>
    <row r="59" spans="1:11" s="13" customFormat="1" ht="15" customHeight="1" x14ac:dyDescent="0.25">
      <c r="A59" s="445"/>
      <c r="B59" s="446"/>
      <c r="C59" s="447"/>
      <c r="D59" s="457" t="s">
        <v>116</v>
      </c>
      <c r="E59" s="465">
        <v>700</v>
      </c>
      <c r="F59" s="465">
        <v>700</v>
      </c>
      <c r="G59" s="466">
        <f t="shared" si="1"/>
        <v>100</v>
      </c>
      <c r="H59" s="20"/>
      <c r="I59" s="376"/>
    </row>
    <row r="60" spans="1:11" s="13" customFormat="1" ht="15" customHeight="1" x14ac:dyDescent="0.25">
      <c r="A60" s="448"/>
      <c r="B60" s="449"/>
      <c r="C60" s="450"/>
      <c r="D60" s="316" t="s">
        <v>103</v>
      </c>
      <c r="E60" s="465">
        <v>850</v>
      </c>
      <c r="F60" s="465">
        <v>300</v>
      </c>
      <c r="G60" s="466">
        <f t="shared" si="1"/>
        <v>35.294117647058826</v>
      </c>
      <c r="I60" s="376"/>
    </row>
    <row r="61" spans="1:11" ht="15" customHeight="1" x14ac:dyDescent="0.25">
      <c r="A61" s="451"/>
      <c r="B61" s="452"/>
      <c r="C61" s="453" t="s">
        <v>205</v>
      </c>
      <c r="D61" s="326" t="s">
        <v>160</v>
      </c>
      <c r="E61" s="512">
        <f>SUM(E62:E82)</f>
        <v>64000</v>
      </c>
      <c r="F61" s="512">
        <f>SUM(F62:F82)</f>
        <v>58735</v>
      </c>
      <c r="G61" s="464">
        <f t="shared" si="1"/>
        <v>91.7734375</v>
      </c>
    </row>
    <row r="62" spans="1:11" ht="15" customHeight="1" x14ac:dyDescent="0.25">
      <c r="A62" s="307"/>
      <c r="B62" s="315"/>
      <c r="C62" s="314" t="s">
        <v>111</v>
      </c>
      <c r="D62" s="310" t="s">
        <v>176</v>
      </c>
      <c r="E62" s="465">
        <v>30</v>
      </c>
      <c r="F62" s="465">
        <v>30</v>
      </c>
      <c r="G62" s="466">
        <f t="shared" si="1"/>
        <v>100</v>
      </c>
    </row>
    <row r="63" spans="1:11" ht="15" customHeight="1" x14ac:dyDescent="0.25">
      <c r="A63" s="307"/>
      <c r="B63" s="315"/>
      <c r="C63" s="314" t="s">
        <v>111</v>
      </c>
      <c r="D63" s="529" t="s">
        <v>112</v>
      </c>
      <c r="E63" s="465">
        <v>90</v>
      </c>
      <c r="F63" s="465">
        <v>10</v>
      </c>
      <c r="G63" s="466">
        <f t="shared" si="1"/>
        <v>11.111111111111111</v>
      </c>
    </row>
    <row r="64" spans="1:11" ht="15" customHeight="1" x14ac:dyDescent="0.25">
      <c r="A64" s="307"/>
      <c r="B64" s="315"/>
      <c r="C64" s="314" t="s">
        <v>111</v>
      </c>
      <c r="D64" s="529" t="s">
        <v>146</v>
      </c>
      <c r="E64" s="465">
        <v>300</v>
      </c>
      <c r="F64" s="465">
        <v>600</v>
      </c>
      <c r="G64" s="466">
        <f t="shared" si="1"/>
        <v>200</v>
      </c>
    </row>
    <row r="65" spans="1:9" ht="15" customHeight="1" x14ac:dyDescent="0.25">
      <c r="A65" s="307"/>
      <c r="B65" s="315"/>
      <c r="C65" s="314"/>
      <c r="D65" s="529" t="s">
        <v>147</v>
      </c>
      <c r="E65" s="465">
        <v>2800</v>
      </c>
      <c r="F65" s="465">
        <v>3300</v>
      </c>
      <c r="G65" s="466">
        <f t="shared" si="1"/>
        <v>117.85714285714286</v>
      </c>
    </row>
    <row r="66" spans="1:9" ht="15" customHeight="1" x14ac:dyDescent="0.25">
      <c r="A66" s="307"/>
      <c r="B66" s="315"/>
      <c r="C66" s="314"/>
      <c r="D66" s="529" t="s">
        <v>177</v>
      </c>
      <c r="E66" s="465">
        <v>1000</v>
      </c>
      <c r="F66" s="465">
        <v>1300</v>
      </c>
      <c r="G66" s="466">
        <f t="shared" si="1"/>
        <v>130</v>
      </c>
    </row>
    <row r="67" spans="1:9" ht="15" customHeight="1" x14ac:dyDescent="0.25">
      <c r="A67" s="307"/>
      <c r="B67" s="315"/>
      <c r="C67" s="314"/>
      <c r="D67" s="529" t="s">
        <v>178</v>
      </c>
      <c r="E67" s="465">
        <v>1400</v>
      </c>
      <c r="F67" s="465">
        <v>1300</v>
      </c>
      <c r="G67" s="466">
        <f t="shared" si="1"/>
        <v>92.857142857142861</v>
      </c>
    </row>
    <row r="68" spans="1:9" ht="15" customHeight="1" x14ac:dyDescent="0.25">
      <c r="A68" s="307"/>
      <c r="B68" s="315"/>
      <c r="C68" s="314"/>
      <c r="D68" s="529" t="s">
        <v>179</v>
      </c>
      <c r="E68" s="465">
        <v>10000</v>
      </c>
      <c r="F68" s="465">
        <v>8000</v>
      </c>
      <c r="G68" s="466">
        <f t="shared" si="1"/>
        <v>80</v>
      </c>
    </row>
    <row r="69" spans="1:9" ht="15" customHeight="1" x14ac:dyDescent="0.25">
      <c r="A69" s="307"/>
      <c r="B69" s="315"/>
      <c r="C69" s="314"/>
      <c r="D69" s="529" t="s">
        <v>151</v>
      </c>
      <c r="E69" s="465">
        <v>9000</v>
      </c>
      <c r="F69" s="465">
        <v>8000</v>
      </c>
      <c r="G69" s="466">
        <f t="shared" si="1"/>
        <v>88.888888888888886</v>
      </c>
    </row>
    <row r="70" spans="1:9" ht="15" customHeight="1" x14ac:dyDescent="0.25">
      <c r="A70" s="307"/>
      <c r="B70" s="315"/>
      <c r="C70" s="314"/>
      <c r="D70" s="529" t="s">
        <v>180</v>
      </c>
      <c r="E70" s="465">
        <v>350</v>
      </c>
      <c r="F70" s="465">
        <v>400</v>
      </c>
      <c r="G70" s="466">
        <f t="shared" si="1"/>
        <v>114.28571428571429</v>
      </c>
    </row>
    <row r="71" spans="1:9" ht="15" customHeight="1" x14ac:dyDescent="0.25">
      <c r="A71" s="307"/>
      <c r="B71" s="315"/>
      <c r="C71" s="314"/>
      <c r="D71" s="530" t="s">
        <v>181</v>
      </c>
      <c r="E71" s="465">
        <v>7500</v>
      </c>
      <c r="F71" s="465">
        <v>7000</v>
      </c>
      <c r="G71" s="466">
        <f t="shared" si="1"/>
        <v>93.333333333333329</v>
      </c>
    </row>
    <row r="72" spans="1:9" ht="15" customHeight="1" x14ac:dyDescent="0.25">
      <c r="A72" s="307"/>
      <c r="B72" s="315"/>
      <c r="C72" s="314"/>
      <c r="D72" s="529" t="s">
        <v>182</v>
      </c>
      <c r="E72" s="465">
        <v>750</v>
      </c>
      <c r="F72" s="465">
        <v>900</v>
      </c>
      <c r="G72" s="466">
        <f t="shared" si="1"/>
        <v>120</v>
      </c>
    </row>
    <row r="73" spans="1:9" ht="15" customHeight="1" x14ac:dyDescent="0.25">
      <c r="A73" s="307"/>
      <c r="B73" s="315"/>
      <c r="C73" s="314"/>
      <c r="D73" s="531" t="s">
        <v>104</v>
      </c>
      <c r="E73" s="465">
        <v>230</v>
      </c>
      <c r="F73" s="465">
        <v>180</v>
      </c>
      <c r="G73" s="532">
        <f t="shared" si="1"/>
        <v>78.260869565217391</v>
      </c>
      <c r="I73" s="377"/>
    </row>
    <row r="74" spans="1:9" ht="15" customHeight="1" x14ac:dyDescent="0.25">
      <c r="A74" s="307"/>
      <c r="B74" s="315"/>
      <c r="C74" s="313"/>
      <c r="D74" s="530" t="s">
        <v>148</v>
      </c>
      <c r="E74" s="465">
        <v>500</v>
      </c>
      <c r="F74" s="465">
        <v>500</v>
      </c>
      <c r="G74" s="466">
        <f t="shared" si="1"/>
        <v>100</v>
      </c>
    </row>
    <row r="75" spans="1:9" ht="15" customHeight="1" x14ac:dyDescent="0.25">
      <c r="A75" s="307"/>
      <c r="B75" s="315"/>
      <c r="C75" s="309"/>
      <c r="D75" s="529" t="s">
        <v>103</v>
      </c>
      <c r="E75" s="465">
        <v>18000</v>
      </c>
      <c r="F75" s="465">
        <v>16960</v>
      </c>
      <c r="G75" s="466">
        <f t="shared" si="1"/>
        <v>94.222222222222229</v>
      </c>
    </row>
    <row r="76" spans="1:9" ht="15" customHeight="1" x14ac:dyDescent="0.25">
      <c r="A76" s="307"/>
      <c r="B76" s="315"/>
      <c r="C76" s="309" t="s">
        <v>163</v>
      </c>
      <c r="D76" s="529" t="s">
        <v>183</v>
      </c>
      <c r="E76" s="465">
        <v>2600</v>
      </c>
      <c r="F76" s="465">
        <v>0</v>
      </c>
      <c r="G76" s="466">
        <f t="shared" si="1"/>
        <v>0</v>
      </c>
      <c r="H76" s="18"/>
    </row>
    <row r="77" spans="1:9" ht="15" customHeight="1" x14ac:dyDescent="0.25">
      <c r="A77" s="307"/>
      <c r="B77" s="315"/>
      <c r="C77" s="309"/>
      <c r="D77" s="310" t="s">
        <v>149</v>
      </c>
      <c r="E77" s="465">
        <v>9200</v>
      </c>
      <c r="F77" s="465">
        <v>10000</v>
      </c>
      <c r="G77" s="466">
        <f t="shared" si="1"/>
        <v>108.69565217391305</v>
      </c>
    </row>
    <row r="78" spans="1:9" ht="15" customHeight="1" x14ac:dyDescent="0.25">
      <c r="A78" s="307"/>
      <c r="B78" s="315"/>
      <c r="C78" s="309"/>
      <c r="D78" s="310" t="s">
        <v>184</v>
      </c>
      <c r="E78" s="465">
        <v>60</v>
      </c>
      <c r="F78" s="465">
        <v>60</v>
      </c>
      <c r="G78" s="466">
        <f t="shared" si="1"/>
        <v>100</v>
      </c>
    </row>
    <row r="79" spans="1:9" ht="15" customHeight="1" x14ac:dyDescent="0.25">
      <c r="A79" s="307"/>
      <c r="B79" s="315"/>
      <c r="C79" s="309"/>
      <c r="D79" s="310" t="s">
        <v>185</v>
      </c>
      <c r="E79" s="465">
        <v>170</v>
      </c>
      <c r="F79" s="465">
        <v>170</v>
      </c>
      <c r="G79" s="466">
        <f t="shared" si="1"/>
        <v>100</v>
      </c>
    </row>
    <row r="80" spans="1:9" ht="15" customHeight="1" x14ac:dyDescent="0.25">
      <c r="A80" s="307"/>
      <c r="B80" s="315"/>
      <c r="C80" s="309" t="s">
        <v>186</v>
      </c>
      <c r="D80" s="310" t="s">
        <v>187</v>
      </c>
      <c r="E80" s="465">
        <v>5</v>
      </c>
      <c r="F80" s="465">
        <v>5</v>
      </c>
      <c r="G80" s="466">
        <f t="shared" si="1"/>
        <v>100</v>
      </c>
    </row>
    <row r="81" spans="1:11" ht="15" customHeight="1" x14ac:dyDescent="0.25">
      <c r="A81" s="307"/>
      <c r="B81" s="315"/>
      <c r="C81" s="309"/>
      <c r="D81" s="310" t="s">
        <v>188</v>
      </c>
      <c r="E81" s="465">
        <v>5</v>
      </c>
      <c r="F81" s="465">
        <v>5</v>
      </c>
      <c r="G81" s="466">
        <f t="shared" si="1"/>
        <v>100</v>
      </c>
    </row>
    <row r="82" spans="1:11" ht="15" customHeight="1" x14ac:dyDescent="0.25">
      <c r="A82" s="327"/>
      <c r="B82" s="328"/>
      <c r="C82" s="312"/>
      <c r="D82" s="310" t="s">
        <v>189</v>
      </c>
      <c r="E82" s="465">
        <v>10</v>
      </c>
      <c r="F82" s="465">
        <v>15</v>
      </c>
      <c r="G82" s="466">
        <f t="shared" si="1"/>
        <v>150</v>
      </c>
    </row>
    <row r="83" spans="1:11" ht="15" customHeight="1" x14ac:dyDescent="0.25">
      <c r="A83" s="304" t="s">
        <v>268</v>
      </c>
      <c r="B83" s="323" t="s">
        <v>269</v>
      </c>
      <c r="C83" s="324"/>
      <c r="D83" s="326" t="s">
        <v>160</v>
      </c>
      <c r="E83" s="512">
        <f>SUM(E84:E93)</f>
        <v>32600</v>
      </c>
      <c r="F83" s="512">
        <f>SUM(F84:F93)</f>
        <v>34100</v>
      </c>
      <c r="G83" s="464">
        <f t="shared" ref="G83:G93" si="2">(F83*100)/E83</f>
        <v>104.60122699386503</v>
      </c>
      <c r="H83" s="19"/>
      <c r="K83" s="354"/>
    </row>
    <row r="84" spans="1:11" ht="15" customHeight="1" x14ac:dyDescent="0.25">
      <c r="A84" s="329"/>
      <c r="B84" s="325"/>
      <c r="C84" s="309"/>
      <c r="D84" s="310" t="s">
        <v>146</v>
      </c>
      <c r="E84" s="465">
        <v>3000</v>
      </c>
      <c r="F84" s="465">
        <v>3000</v>
      </c>
      <c r="G84" s="466">
        <f t="shared" si="2"/>
        <v>100</v>
      </c>
    </row>
    <row r="85" spans="1:11" ht="15" customHeight="1" x14ac:dyDescent="0.25">
      <c r="A85" s="329"/>
      <c r="B85" s="325"/>
      <c r="C85" s="309"/>
      <c r="D85" s="310" t="s">
        <v>113</v>
      </c>
      <c r="E85" s="465">
        <v>350</v>
      </c>
      <c r="F85" s="465">
        <v>350</v>
      </c>
      <c r="G85" s="466">
        <f t="shared" si="2"/>
        <v>100</v>
      </c>
    </row>
    <row r="86" spans="1:11" ht="15" customHeight="1" x14ac:dyDescent="0.25">
      <c r="A86" s="307"/>
      <c r="B86" s="311"/>
      <c r="C86" s="314"/>
      <c r="D86" s="316" t="s">
        <v>103</v>
      </c>
      <c r="E86" s="485">
        <v>150</v>
      </c>
      <c r="F86" s="485">
        <v>100</v>
      </c>
      <c r="G86" s="466">
        <f t="shared" si="2"/>
        <v>66.666666666666671</v>
      </c>
    </row>
    <row r="87" spans="1:11" ht="15" customHeight="1" x14ac:dyDescent="0.25">
      <c r="A87" s="307"/>
      <c r="B87" s="311"/>
      <c r="C87" s="314" t="s">
        <v>270</v>
      </c>
      <c r="D87" s="316" t="s">
        <v>151</v>
      </c>
      <c r="E87" s="485">
        <v>500</v>
      </c>
      <c r="F87" s="485">
        <v>500</v>
      </c>
      <c r="G87" s="466">
        <f t="shared" si="2"/>
        <v>100</v>
      </c>
    </row>
    <row r="88" spans="1:11" ht="15" customHeight="1" x14ac:dyDescent="0.25">
      <c r="A88" s="329"/>
      <c r="B88" s="325"/>
      <c r="C88" s="309" t="s">
        <v>230</v>
      </c>
      <c r="D88" s="310" t="s">
        <v>182</v>
      </c>
      <c r="E88" s="465">
        <v>6700</v>
      </c>
      <c r="F88" s="465">
        <v>6700</v>
      </c>
      <c r="G88" s="466">
        <f t="shared" si="2"/>
        <v>100</v>
      </c>
    </row>
    <row r="89" spans="1:11" ht="15" customHeight="1" x14ac:dyDescent="0.25">
      <c r="A89" s="329"/>
      <c r="B89" s="325"/>
      <c r="C89" s="309" t="s">
        <v>262</v>
      </c>
      <c r="D89" s="310" t="s">
        <v>116</v>
      </c>
      <c r="E89" s="465">
        <v>500</v>
      </c>
      <c r="F89" s="465">
        <v>500</v>
      </c>
      <c r="G89" s="466">
        <f t="shared" si="2"/>
        <v>100</v>
      </c>
    </row>
    <row r="90" spans="1:11" ht="15" customHeight="1" x14ac:dyDescent="0.25">
      <c r="A90" s="329"/>
      <c r="B90" s="325"/>
      <c r="C90" s="309" t="s">
        <v>231</v>
      </c>
      <c r="D90" s="310" t="s">
        <v>229</v>
      </c>
      <c r="E90" s="465">
        <v>18300</v>
      </c>
      <c r="F90" s="465">
        <v>19900</v>
      </c>
      <c r="G90" s="466">
        <f t="shared" si="2"/>
        <v>108.7431693989071</v>
      </c>
    </row>
    <row r="91" spans="1:11" ht="15" customHeight="1" x14ac:dyDescent="0.25">
      <c r="A91" s="307"/>
      <c r="B91" s="311"/>
      <c r="C91" s="314" t="s">
        <v>228</v>
      </c>
      <c r="D91" s="316" t="s">
        <v>243</v>
      </c>
      <c r="E91" s="465">
        <v>1200</v>
      </c>
      <c r="F91" s="465">
        <v>1200</v>
      </c>
      <c r="G91" s="466">
        <f t="shared" si="2"/>
        <v>100</v>
      </c>
    </row>
    <row r="92" spans="1:11" ht="15" customHeight="1" x14ac:dyDescent="0.25">
      <c r="A92" s="327"/>
      <c r="B92" s="330"/>
      <c r="C92" s="331" t="s">
        <v>271</v>
      </c>
      <c r="D92" s="332" t="s">
        <v>174</v>
      </c>
      <c r="E92" s="513">
        <v>200</v>
      </c>
      <c r="F92" s="513">
        <v>150</v>
      </c>
      <c r="G92" s="471">
        <f t="shared" si="2"/>
        <v>75</v>
      </c>
    </row>
    <row r="93" spans="1:11" ht="15" customHeight="1" x14ac:dyDescent="0.25">
      <c r="A93" s="327"/>
      <c r="B93" s="412"/>
      <c r="C93" s="385" t="s">
        <v>323</v>
      </c>
      <c r="D93" s="332" t="s">
        <v>324</v>
      </c>
      <c r="E93" s="514">
        <v>1700</v>
      </c>
      <c r="F93" s="514">
        <v>1700</v>
      </c>
      <c r="G93" s="471">
        <f t="shared" si="2"/>
        <v>100</v>
      </c>
    </row>
    <row r="94" spans="1:11" ht="15" customHeight="1" x14ac:dyDescent="0.25">
      <c r="A94" s="304" t="s">
        <v>202</v>
      </c>
      <c r="B94" s="586" t="s">
        <v>203</v>
      </c>
      <c r="C94" s="587"/>
      <c r="D94" s="305"/>
      <c r="E94" s="467">
        <f>SUM(E95:E95)</f>
        <v>2480</v>
      </c>
      <c r="F94" s="467">
        <f>SUM(F95:F95)</f>
        <v>2480</v>
      </c>
      <c r="G94" s="464">
        <f t="shared" ref="G94:G95" si="3">(F94*100)/E94</f>
        <v>100</v>
      </c>
      <c r="K94" s="354"/>
    </row>
    <row r="95" spans="1:11" ht="15" customHeight="1" thickBot="1" x14ac:dyDescent="0.3">
      <c r="A95" s="327"/>
      <c r="B95" s="328"/>
      <c r="C95" s="331" t="s">
        <v>282</v>
      </c>
      <c r="D95" s="456" t="s">
        <v>160</v>
      </c>
      <c r="E95" s="514">
        <v>2480</v>
      </c>
      <c r="F95" s="514">
        <v>2480</v>
      </c>
      <c r="G95" s="471">
        <f t="shared" si="3"/>
        <v>100</v>
      </c>
      <c r="J95"/>
    </row>
    <row r="96" spans="1:11" ht="17.100000000000001" customHeight="1" thickBot="1" x14ac:dyDescent="0.3">
      <c r="A96" s="575" t="s">
        <v>16</v>
      </c>
      <c r="B96" s="576"/>
      <c r="C96" s="577"/>
      <c r="D96" s="333"/>
      <c r="E96" s="515">
        <f>E7+E39+E57+E83+E94</f>
        <v>379883</v>
      </c>
      <c r="F96" s="515">
        <f>F7+F39+F57+F83+F94</f>
        <v>397639</v>
      </c>
      <c r="G96" s="473">
        <f>(F96*100)/E96</f>
        <v>104.67407070071575</v>
      </c>
      <c r="H96" s="22"/>
      <c r="J96" s="354"/>
      <c r="K96" s="354"/>
    </row>
    <row r="97" spans="1:8" x14ac:dyDescent="0.25">
      <c r="A97" s="13"/>
      <c r="B97" s="13"/>
      <c r="C97" s="13"/>
      <c r="D97" s="13"/>
      <c r="E97" s="195"/>
      <c r="F97" s="371"/>
      <c r="G97" s="407"/>
      <c r="H97" s="18"/>
    </row>
  </sheetData>
  <mergeCells count="11">
    <mergeCell ref="G23:G24"/>
    <mergeCell ref="A2:E2"/>
    <mergeCell ref="A23:A24"/>
    <mergeCell ref="A96:C96"/>
    <mergeCell ref="F23:F24"/>
    <mergeCell ref="B7:C7"/>
    <mergeCell ref="B39:C39"/>
    <mergeCell ref="B94:C94"/>
    <mergeCell ref="E23:E24"/>
    <mergeCell ref="C23:C24"/>
    <mergeCell ref="B23:B24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zoomScaleNormal="100" workbookViewId="0">
      <selection activeCell="G30" sqref="G30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7" width="14.7109375" style="13" customWidth="1"/>
  </cols>
  <sheetData>
    <row r="1" spans="1:7" x14ac:dyDescent="0.25">
      <c r="A1" s="3"/>
      <c r="B1" s="3"/>
      <c r="C1" s="3"/>
      <c r="D1" s="3"/>
    </row>
    <row r="2" spans="1:7" ht="15.75" x14ac:dyDescent="0.25">
      <c r="A2" s="592" t="s">
        <v>190</v>
      </c>
      <c r="B2" s="593"/>
      <c r="C2" s="593"/>
      <c r="D2" s="593"/>
    </row>
    <row r="3" spans="1:7" ht="15.75" thickBot="1" x14ac:dyDescent="0.3">
      <c r="A3" s="3"/>
      <c r="B3" s="3"/>
      <c r="C3" s="3"/>
      <c r="D3" s="3"/>
      <c r="G3" s="400" t="s">
        <v>301</v>
      </c>
    </row>
    <row r="4" spans="1:7" x14ac:dyDescent="0.25">
      <c r="A4" s="136" t="s">
        <v>1</v>
      </c>
      <c r="B4" s="137" t="s">
        <v>2</v>
      </c>
      <c r="C4" s="138" t="s">
        <v>3</v>
      </c>
      <c r="D4" s="139"/>
      <c r="E4" s="37" t="s">
        <v>4</v>
      </c>
      <c r="F4" s="37" t="s">
        <v>221</v>
      </c>
      <c r="G4" s="40"/>
    </row>
    <row r="5" spans="1:7" x14ac:dyDescent="0.25">
      <c r="A5" s="140" t="s">
        <v>5</v>
      </c>
      <c r="B5" s="141" t="s">
        <v>6</v>
      </c>
      <c r="C5" s="142" t="s">
        <v>7</v>
      </c>
      <c r="D5" s="143" t="s">
        <v>8</v>
      </c>
      <c r="E5" s="38" t="s">
        <v>244</v>
      </c>
      <c r="F5" s="38" t="s">
        <v>211</v>
      </c>
      <c r="G5" s="41" t="s">
        <v>339</v>
      </c>
    </row>
    <row r="6" spans="1:7" ht="15" customHeight="1" thickBot="1" x14ac:dyDescent="0.3">
      <c r="A6" s="144" t="s">
        <v>9</v>
      </c>
      <c r="B6" s="153" t="s">
        <v>10</v>
      </c>
      <c r="C6" s="146"/>
      <c r="D6" s="147"/>
      <c r="E6" s="39" t="s">
        <v>317</v>
      </c>
      <c r="F6" s="39" t="s">
        <v>338</v>
      </c>
      <c r="G6" s="42" t="s">
        <v>222</v>
      </c>
    </row>
    <row r="7" spans="1:7" ht="15.75" x14ac:dyDescent="0.25">
      <c r="A7" s="334" t="s">
        <v>191</v>
      </c>
      <c r="B7" s="335"/>
      <c r="C7" s="335"/>
      <c r="D7" s="335"/>
      <c r="E7" s="336"/>
      <c r="F7" s="336"/>
      <c r="G7" s="362"/>
    </row>
    <row r="8" spans="1:7" x14ac:dyDescent="0.25">
      <c r="A8" s="69" t="s">
        <v>192</v>
      </c>
      <c r="B8" s="594" t="s">
        <v>193</v>
      </c>
      <c r="C8" s="555"/>
      <c r="D8" s="158"/>
      <c r="E8" s="463">
        <f>SUM(E10:E11)</f>
        <v>6775</v>
      </c>
      <c r="F8" s="524">
        <f>SUM(F10:F11)</f>
        <v>6804.8</v>
      </c>
      <c r="G8" s="516">
        <f t="shared" ref="G8" si="0">(F8*100)/E8</f>
        <v>100.43985239852398</v>
      </c>
    </row>
    <row r="9" spans="1:7" ht="15" customHeight="1" x14ac:dyDescent="0.25">
      <c r="A9" s="92"/>
      <c r="B9" s="108"/>
      <c r="C9" s="179" t="s">
        <v>194</v>
      </c>
      <c r="D9" s="107" t="s">
        <v>207</v>
      </c>
      <c r="E9" s="474"/>
      <c r="F9" s="522"/>
      <c r="G9" s="517"/>
    </row>
    <row r="10" spans="1:7" x14ac:dyDescent="0.25">
      <c r="A10" s="173"/>
      <c r="B10" s="337"/>
      <c r="C10" s="338"/>
      <c r="D10" s="237" t="s">
        <v>104</v>
      </c>
      <c r="E10" s="474">
        <v>270</v>
      </c>
      <c r="F10" s="522">
        <v>299.8</v>
      </c>
      <c r="G10" s="517">
        <f t="shared" ref="G10:G11" si="1">(F10*100)/E10</f>
        <v>111.03703703703704</v>
      </c>
    </row>
    <row r="11" spans="1:7" x14ac:dyDescent="0.25">
      <c r="A11" s="173"/>
      <c r="B11" s="108"/>
      <c r="C11" s="179" t="s">
        <v>313</v>
      </c>
      <c r="D11" s="237" t="s">
        <v>104</v>
      </c>
      <c r="E11" s="474">
        <v>6505</v>
      </c>
      <c r="F11" s="522">
        <v>6505</v>
      </c>
      <c r="G11" s="517">
        <f t="shared" si="1"/>
        <v>100</v>
      </c>
    </row>
    <row r="12" spans="1:7" x14ac:dyDescent="0.25">
      <c r="A12" s="173"/>
      <c r="B12" s="108"/>
      <c r="C12" s="179"/>
      <c r="D12" s="237"/>
      <c r="E12" s="474"/>
      <c r="F12" s="522"/>
      <c r="G12" s="517"/>
    </row>
    <row r="13" spans="1:7" x14ac:dyDescent="0.25">
      <c r="A13" s="173"/>
      <c r="B13" s="339"/>
      <c r="C13" s="193"/>
      <c r="D13" s="340"/>
      <c r="E13" s="474"/>
      <c r="F13" s="522"/>
      <c r="G13" s="517"/>
    </row>
    <row r="14" spans="1:7" x14ac:dyDescent="0.25">
      <c r="A14" s="131" t="s">
        <v>208</v>
      </c>
      <c r="B14" s="341" t="s">
        <v>204</v>
      </c>
      <c r="C14" s="342"/>
      <c r="D14" s="343"/>
      <c r="E14" s="463">
        <f>E16</f>
        <v>100</v>
      </c>
      <c r="F14" s="524">
        <f>F16</f>
        <v>70</v>
      </c>
      <c r="G14" s="516">
        <f t="shared" ref="G14" si="2">(F14*100)/E14</f>
        <v>70</v>
      </c>
    </row>
    <row r="15" spans="1:7" x14ac:dyDescent="0.25">
      <c r="A15" s="131"/>
      <c r="B15" s="344"/>
      <c r="C15" s="341" t="s">
        <v>209</v>
      </c>
      <c r="D15" s="343"/>
      <c r="E15" s="474"/>
      <c r="F15" s="522"/>
      <c r="G15" s="517"/>
    </row>
    <row r="16" spans="1:7" ht="15.75" thickBot="1" x14ac:dyDescent="0.3">
      <c r="A16" s="92"/>
      <c r="B16" s="345"/>
      <c r="C16" s="179" t="s">
        <v>195</v>
      </c>
      <c r="D16" s="107" t="s">
        <v>196</v>
      </c>
      <c r="E16" s="474">
        <v>100</v>
      </c>
      <c r="F16" s="522">
        <v>70</v>
      </c>
      <c r="G16" s="517">
        <f t="shared" ref="G16" si="3">(F16*100)/E16</f>
        <v>70</v>
      </c>
    </row>
    <row r="17" spans="1:8" ht="16.5" thickBot="1" x14ac:dyDescent="0.3">
      <c r="A17" s="544" t="s">
        <v>16</v>
      </c>
      <c r="B17" s="545"/>
      <c r="C17" s="546"/>
      <c r="D17" s="346"/>
      <c r="E17" s="472">
        <f>E8+E14</f>
        <v>6875</v>
      </c>
      <c r="F17" s="523">
        <f>F8+F14</f>
        <v>6874.8</v>
      </c>
      <c r="G17" s="533">
        <f t="shared" ref="G17" si="4">(F17*100)/E17</f>
        <v>99.997090909090915</v>
      </c>
      <c r="H17" s="22"/>
    </row>
    <row r="18" spans="1:8" x14ac:dyDescent="0.25">
      <c r="E18" s="195"/>
      <c r="F18" s="408"/>
      <c r="G18" s="409"/>
      <c r="H18" s="18"/>
    </row>
    <row r="19" spans="1:8" ht="15" customHeight="1" x14ac:dyDescent="0.25">
      <c r="E19" s="20"/>
      <c r="F19" s="20"/>
    </row>
    <row r="20" spans="1:8" x14ac:dyDescent="0.25">
      <c r="E20" s="410"/>
      <c r="F20" s="410"/>
    </row>
  </sheetData>
  <mergeCells count="3">
    <mergeCell ref="A2:D2"/>
    <mergeCell ref="B8:C8"/>
    <mergeCell ref="A17:C17"/>
  </mergeCells>
  <pageMargins left="0.31496062992125984" right="0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2024-02-05T07:04:18Z</cp:lastPrinted>
  <dcterms:created xsi:type="dcterms:W3CDTF">2014-06-06T09:29:24Z</dcterms:created>
  <dcterms:modified xsi:type="dcterms:W3CDTF">2024-02-23T05:43:11Z</dcterms:modified>
</cp:coreProperties>
</file>