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erver-espis/prod/spsdav/DOZMC.1_funm4123/spsSlozka/pism200612711_pism200612711/"/>
    </mc:Choice>
  </mc:AlternateContent>
  <xr:revisionPtr revIDLastSave="0" documentId="13_ncr:1_{6311F3D8-669F-46E5-A2C6-671FF084469C}" xr6:coauthVersionLast="45" xr6:coauthVersionMax="45" xr10:uidLastSave="{00000000-0000-0000-0000-000000000000}"/>
  <bookViews>
    <workbookView xWindow="-120" yWindow="-120" windowWidth="29040" windowHeight="17640" xr2:uid="{00000000-000D-0000-FFFF-FFFF00000000}"/>
  </bookViews>
  <sheets>
    <sheet name="Střednědobý výhled MČ" sheetId="1" r:id="rId1"/>
    <sheet name="Střednědobý výhled PO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155" i="4" l="1"/>
  <c r="I159" i="4" l="1"/>
  <c r="H159" i="4"/>
  <c r="G159" i="4"/>
  <c r="F159" i="4"/>
  <c r="E159" i="4"/>
  <c r="D159" i="4"/>
  <c r="I163" i="4" l="1"/>
  <c r="H163" i="4"/>
  <c r="G163" i="4"/>
  <c r="F163" i="4"/>
  <c r="E163" i="4"/>
  <c r="D163" i="4"/>
  <c r="I155" i="4"/>
  <c r="H155" i="4"/>
  <c r="G155" i="4"/>
  <c r="F155" i="4"/>
  <c r="E155" i="4"/>
  <c r="E154" i="4"/>
  <c r="E153" i="4"/>
  <c r="I151" i="4"/>
  <c r="H151" i="4"/>
  <c r="G151" i="4"/>
  <c r="F151" i="4"/>
  <c r="E151" i="4"/>
  <c r="D151" i="4"/>
  <c r="E147" i="4"/>
  <c r="E146" i="4"/>
  <c r="F146" i="4" s="1"/>
  <c r="D145" i="4"/>
  <c r="E145" i="4" s="1"/>
  <c r="E144" i="4"/>
  <c r="E143" i="4"/>
  <c r="E142" i="4"/>
  <c r="F142" i="4" s="1"/>
  <c r="D141" i="4"/>
  <c r="E141" i="4" s="1"/>
  <c r="E140" i="4"/>
  <c r="E139" i="4"/>
  <c r="E138" i="4"/>
  <c r="F138" i="4" s="1"/>
  <c r="F139" i="4" s="1"/>
  <c r="D137" i="4"/>
  <c r="E137" i="4" s="1"/>
  <c r="E136" i="4"/>
  <c r="E135" i="4"/>
  <c r="E134" i="4"/>
  <c r="F134" i="4" s="1"/>
  <c r="D133" i="4"/>
  <c r="E133" i="4" s="1"/>
  <c r="E127" i="4"/>
  <c r="E126" i="4"/>
  <c r="F126" i="4" s="1"/>
  <c r="G126" i="4" s="1"/>
  <c r="H126" i="4" s="1"/>
  <c r="D125" i="4"/>
  <c r="E125" i="4" s="1"/>
  <c r="E124" i="4"/>
  <c r="E123" i="4"/>
  <c r="E122" i="4"/>
  <c r="F122" i="4" s="1"/>
  <c r="D121" i="4"/>
  <c r="E121" i="4" s="1"/>
  <c r="E120" i="4"/>
  <c r="E119" i="4"/>
  <c r="E118" i="4"/>
  <c r="F118" i="4" s="1"/>
  <c r="D117" i="4"/>
  <c r="E117" i="4" s="1"/>
  <c r="E116" i="4"/>
  <c r="E115" i="4"/>
  <c r="E114" i="4"/>
  <c r="F114" i="4" s="1"/>
  <c r="G114" i="4" s="1"/>
  <c r="D113" i="4"/>
  <c r="E113" i="4" s="1"/>
  <c r="E112" i="4"/>
  <c r="E111" i="4"/>
  <c r="E110" i="4"/>
  <c r="F110" i="4" s="1"/>
  <c r="G110" i="4" s="1"/>
  <c r="D109" i="4"/>
  <c r="E109" i="4" s="1"/>
  <c r="E108" i="4"/>
  <c r="E107" i="4"/>
  <c r="E106" i="4"/>
  <c r="F106" i="4" s="1"/>
  <c r="E105" i="4"/>
  <c r="D105" i="4"/>
  <c r="E104" i="4"/>
  <c r="E103" i="4"/>
  <c r="G102" i="4"/>
  <c r="E102" i="4"/>
  <c r="F102" i="4" s="1"/>
  <c r="F103" i="4" s="1"/>
  <c r="D101" i="4"/>
  <c r="E101" i="4" s="1"/>
  <c r="E100" i="4"/>
  <c r="E99" i="4"/>
  <c r="E98" i="4"/>
  <c r="F98" i="4" s="1"/>
  <c r="D97" i="4"/>
  <c r="E97" i="4" s="1"/>
  <c r="E96" i="4"/>
  <c r="E95" i="4"/>
  <c r="E94" i="4"/>
  <c r="F94" i="4" s="1"/>
  <c r="D93" i="4"/>
  <c r="E93" i="4" s="1"/>
  <c r="E92" i="4"/>
  <c r="E91" i="4"/>
  <c r="E90" i="4"/>
  <c r="F90" i="4" s="1"/>
  <c r="D89" i="4"/>
  <c r="E89" i="4" s="1"/>
  <c r="E83" i="4"/>
  <c r="E82" i="4"/>
  <c r="F82" i="4" s="1"/>
  <c r="D81" i="4"/>
  <c r="E81" i="4" s="1"/>
  <c r="E80" i="4"/>
  <c r="E79" i="4"/>
  <c r="E78" i="4"/>
  <c r="F78" i="4" s="1"/>
  <c r="D77" i="4"/>
  <c r="E77" i="4" s="1"/>
  <c r="E76" i="4"/>
  <c r="E75" i="4"/>
  <c r="E74" i="4"/>
  <c r="F74" i="4" s="1"/>
  <c r="D73" i="4"/>
  <c r="E73" i="4" s="1"/>
  <c r="E72" i="4"/>
  <c r="D71" i="4"/>
  <c r="E70" i="4"/>
  <c r="F70" i="4" s="1"/>
  <c r="G70" i="4" s="1"/>
  <c r="E68" i="4"/>
  <c r="E67" i="4"/>
  <c r="E66" i="4"/>
  <c r="F66" i="4" s="1"/>
  <c r="F67" i="4" s="1"/>
  <c r="D65" i="4"/>
  <c r="E65" i="4" s="1"/>
  <c r="E64" i="4"/>
  <c r="E63" i="4"/>
  <c r="E62" i="4"/>
  <c r="F62" i="4" s="1"/>
  <c r="G62" i="4" s="1"/>
  <c r="D61" i="4"/>
  <c r="E61" i="4" s="1"/>
  <c r="E60" i="4"/>
  <c r="E59" i="4"/>
  <c r="E58" i="4"/>
  <c r="F58" i="4" s="1"/>
  <c r="F59" i="4" s="1"/>
  <c r="D57" i="4"/>
  <c r="E57" i="4" s="1"/>
  <c r="E56" i="4"/>
  <c r="E55" i="4"/>
  <c r="E54" i="4"/>
  <c r="F54" i="4" s="1"/>
  <c r="D53" i="4"/>
  <c r="E53" i="4" s="1"/>
  <c r="E52" i="4"/>
  <c r="E51" i="4"/>
  <c r="E50" i="4"/>
  <c r="F50" i="4" s="1"/>
  <c r="G50" i="4" s="1"/>
  <c r="D49" i="4"/>
  <c r="E49" i="4" s="1"/>
  <c r="E48" i="4"/>
  <c r="E47" i="4"/>
  <c r="E46" i="4"/>
  <c r="F46" i="4" s="1"/>
  <c r="D45" i="4"/>
  <c r="E45" i="4" s="1"/>
  <c r="E40" i="4"/>
  <c r="E39" i="4"/>
  <c r="F39" i="4" s="1"/>
  <c r="D38" i="4"/>
  <c r="E38" i="4" s="1"/>
  <c r="E37" i="4"/>
  <c r="E36" i="4"/>
  <c r="E35" i="4"/>
  <c r="F35" i="4" s="1"/>
  <c r="G35" i="4" s="1"/>
  <c r="D34" i="4"/>
  <c r="E34" i="4" s="1"/>
  <c r="E33" i="4"/>
  <c r="E32" i="4"/>
  <c r="E31" i="4"/>
  <c r="F31" i="4" s="1"/>
  <c r="D30" i="4"/>
  <c r="E30" i="4" s="1"/>
  <c r="E29" i="4"/>
  <c r="E28" i="4"/>
  <c r="E27" i="4"/>
  <c r="F27" i="4" s="1"/>
  <c r="F28" i="4" s="1"/>
  <c r="D26" i="4"/>
  <c r="E26" i="4" s="1"/>
  <c r="E25" i="4"/>
  <c r="E24" i="4"/>
  <c r="E23" i="4"/>
  <c r="F23" i="4" s="1"/>
  <c r="G23" i="4" s="1"/>
  <c r="D22" i="4"/>
  <c r="E22" i="4" s="1"/>
  <c r="F22" i="4" s="1"/>
  <c r="G22" i="4" s="1"/>
  <c r="H22" i="4" s="1"/>
  <c r="I22" i="4" s="1"/>
  <c r="E21" i="4"/>
  <c r="E20" i="4"/>
  <c r="E19" i="4"/>
  <c r="F19" i="4" s="1"/>
  <c r="D18" i="4"/>
  <c r="E18" i="4" s="1"/>
  <c r="E17" i="4"/>
  <c r="E16" i="4"/>
  <c r="E15" i="4"/>
  <c r="F15" i="4" s="1"/>
  <c r="D14" i="4"/>
  <c r="E14" i="4" s="1"/>
  <c r="E13" i="4"/>
  <c r="E12" i="4"/>
  <c r="E11" i="4"/>
  <c r="F11" i="4" s="1"/>
  <c r="D10" i="4"/>
  <c r="E10" i="4" s="1"/>
  <c r="E9" i="4"/>
  <c r="E8" i="4"/>
  <c r="F7" i="4"/>
  <c r="F8" i="4" s="1"/>
  <c r="E7" i="4"/>
  <c r="D6" i="4"/>
  <c r="E6" i="4" s="1"/>
  <c r="G7" i="4" l="1"/>
  <c r="H7" i="4" s="1"/>
  <c r="G74" i="4"/>
  <c r="G75" i="4" s="1"/>
  <c r="F75" i="4"/>
  <c r="G46" i="4"/>
  <c r="G47" i="4" s="1"/>
  <c r="F47" i="4"/>
  <c r="F40" i="4"/>
  <c r="G39" i="4"/>
  <c r="H39" i="4" s="1"/>
  <c r="H40" i="4" s="1"/>
  <c r="G98" i="4"/>
  <c r="H98" i="4" s="1"/>
  <c r="F99" i="4"/>
  <c r="F115" i="4"/>
  <c r="F127" i="4"/>
  <c r="G8" i="4"/>
  <c r="F63" i="4"/>
  <c r="F24" i="4"/>
  <c r="F111" i="4"/>
  <c r="H114" i="4"/>
  <c r="G115" i="4"/>
  <c r="H127" i="4"/>
  <c r="I126" i="4"/>
  <c r="I127" i="4" s="1"/>
  <c r="H8" i="4"/>
  <c r="I7" i="4"/>
  <c r="I8" i="4" s="1"/>
  <c r="F32" i="4"/>
  <c r="G31" i="4"/>
  <c r="H35" i="4"/>
  <c r="G36" i="4"/>
  <c r="H62" i="4"/>
  <c r="G63" i="4"/>
  <c r="F83" i="4"/>
  <c r="G82" i="4"/>
  <c r="G11" i="4"/>
  <c r="F12" i="4"/>
  <c r="G51" i="4"/>
  <c r="H50" i="4"/>
  <c r="G111" i="4"/>
  <c r="H110" i="4"/>
  <c r="H23" i="4"/>
  <c r="G24" i="4"/>
  <c r="I39" i="4"/>
  <c r="I40" i="4" s="1"/>
  <c r="H74" i="4"/>
  <c r="G71" i="4"/>
  <c r="H70" i="4"/>
  <c r="G103" i="4"/>
  <c r="H102" i="4"/>
  <c r="F107" i="4"/>
  <c r="G106" i="4"/>
  <c r="G118" i="4"/>
  <c r="F119" i="4"/>
  <c r="F123" i="4"/>
  <c r="G122" i="4"/>
  <c r="F20" i="4"/>
  <c r="G19" i="4"/>
  <c r="G27" i="4"/>
  <c r="F36" i="4"/>
  <c r="F51" i="4"/>
  <c r="G58" i="4"/>
  <c r="G66" i="4"/>
  <c r="E71" i="4"/>
  <c r="D69" i="4"/>
  <c r="E69" i="4" s="1"/>
  <c r="G78" i="4"/>
  <c r="F79" i="4"/>
  <c r="F135" i="4"/>
  <c r="G134" i="4"/>
  <c r="G138" i="4"/>
  <c r="F71" i="4"/>
  <c r="F91" i="4"/>
  <c r="G90" i="4"/>
  <c r="G99" i="4"/>
  <c r="G127" i="4"/>
  <c r="F147" i="4"/>
  <c r="G146" i="4"/>
  <c r="F16" i="4"/>
  <c r="G15" i="4"/>
  <c r="F55" i="4"/>
  <c r="G54" i="4"/>
  <c r="F95" i="4"/>
  <c r="G94" i="4"/>
  <c r="F143" i="4"/>
  <c r="G142" i="4"/>
  <c r="M25" i="1"/>
  <c r="M16" i="1"/>
  <c r="M21" i="1" s="1"/>
  <c r="H46" i="4" l="1"/>
  <c r="G40" i="4"/>
  <c r="H122" i="4"/>
  <c r="G123" i="4"/>
  <c r="H106" i="4"/>
  <c r="G107" i="4"/>
  <c r="H71" i="4"/>
  <c r="I70" i="4"/>
  <c r="I71" i="4" s="1"/>
  <c r="H75" i="4"/>
  <c r="I74" i="4"/>
  <c r="I75" i="4" s="1"/>
  <c r="H24" i="4"/>
  <c r="I23" i="4"/>
  <c r="I24" i="4" s="1"/>
  <c r="H36" i="4"/>
  <c r="I35" i="4"/>
  <c r="I36" i="4" s="1"/>
  <c r="H115" i="4"/>
  <c r="I114" i="4"/>
  <c r="I115" i="4" s="1"/>
  <c r="G143" i="4"/>
  <c r="H142" i="4"/>
  <c r="G55" i="4"/>
  <c r="H54" i="4"/>
  <c r="G147" i="4"/>
  <c r="H146" i="4"/>
  <c r="H99" i="4"/>
  <c r="I98" i="4"/>
  <c r="I99" i="4" s="1"/>
  <c r="H47" i="4"/>
  <c r="I46" i="4"/>
  <c r="I47" i="4" s="1"/>
  <c r="G67" i="4"/>
  <c r="H66" i="4"/>
  <c r="G28" i="4"/>
  <c r="H27" i="4"/>
  <c r="H111" i="4"/>
  <c r="I110" i="4"/>
  <c r="I111" i="4" s="1"/>
  <c r="H31" i="4"/>
  <c r="G32" i="4"/>
  <c r="G91" i="4"/>
  <c r="H90" i="4"/>
  <c r="G139" i="4"/>
  <c r="H138" i="4"/>
  <c r="G79" i="4"/>
  <c r="H78" i="4"/>
  <c r="G59" i="4"/>
  <c r="H58" i="4"/>
  <c r="H19" i="4"/>
  <c r="G20" i="4"/>
  <c r="H103" i="4"/>
  <c r="I102" i="4"/>
  <c r="I103" i="4" s="1"/>
  <c r="G12" i="4"/>
  <c r="H11" i="4"/>
  <c r="H63" i="4"/>
  <c r="I62" i="4"/>
  <c r="I63" i="4" s="1"/>
  <c r="G95" i="4"/>
  <c r="H94" i="4"/>
  <c r="H15" i="4"/>
  <c r="G16" i="4"/>
  <c r="G135" i="4"/>
  <c r="H134" i="4"/>
  <c r="G119" i="4"/>
  <c r="H118" i="4"/>
  <c r="I50" i="4"/>
  <c r="I51" i="4" s="1"/>
  <c r="H51" i="4"/>
  <c r="H82" i="4"/>
  <c r="G83" i="4"/>
  <c r="M27" i="1"/>
  <c r="I19" i="4" l="1"/>
  <c r="I20" i="4" s="1"/>
  <c r="H20" i="4"/>
  <c r="I122" i="4"/>
  <c r="I123" i="4" s="1"/>
  <c r="H123" i="4"/>
  <c r="H119" i="4"/>
  <c r="I118" i="4"/>
  <c r="I119" i="4" s="1"/>
  <c r="I58" i="4"/>
  <c r="I59" i="4" s="1"/>
  <c r="H59" i="4"/>
  <c r="H139" i="4"/>
  <c r="I138" i="4"/>
  <c r="I139" i="4" s="1"/>
  <c r="H28" i="4"/>
  <c r="I27" i="4"/>
  <c r="I28" i="4" s="1"/>
  <c r="I146" i="4"/>
  <c r="I147" i="4" s="1"/>
  <c r="H147" i="4"/>
  <c r="H143" i="4"/>
  <c r="I142" i="4"/>
  <c r="I143" i="4" s="1"/>
  <c r="I82" i="4"/>
  <c r="I83" i="4" s="1"/>
  <c r="H83" i="4"/>
  <c r="H16" i="4"/>
  <c r="I15" i="4"/>
  <c r="I16" i="4" s="1"/>
  <c r="H32" i="4"/>
  <c r="I31" i="4"/>
  <c r="I32" i="4" s="1"/>
  <c r="H107" i="4"/>
  <c r="I106" i="4"/>
  <c r="I107" i="4" s="1"/>
  <c r="H135" i="4"/>
  <c r="I134" i="4"/>
  <c r="I135" i="4" s="1"/>
  <c r="I94" i="4"/>
  <c r="I95" i="4" s="1"/>
  <c r="H95" i="4"/>
  <c r="I11" i="4"/>
  <c r="I12" i="4" s="1"/>
  <c r="H12" i="4"/>
  <c r="H79" i="4"/>
  <c r="I78" i="4"/>
  <c r="I79" i="4" s="1"/>
  <c r="H91" i="4"/>
  <c r="I90" i="4"/>
  <c r="I91" i="4" s="1"/>
  <c r="H67" i="4"/>
  <c r="I66" i="4"/>
  <c r="I67" i="4" s="1"/>
  <c r="H55" i="4"/>
  <c r="I54" i="4"/>
  <c r="I55" i="4" s="1"/>
  <c r="L25" i="1" l="1"/>
  <c r="L16" i="1"/>
  <c r="L21" i="1" s="1"/>
  <c r="L27" i="1" l="1"/>
  <c r="K25" i="1"/>
  <c r="K16" i="1"/>
  <c r="K21" i="1" s="1"/>
  <c r="K27" i="1" l="1"/>
  <c r="J25" i="1"/>
  <c r="J16" i="1"/>
  <c r="I25" i="1"/>
  <c r="I16" i="1"/>
  <c r="D25" i="1"/>
  <c r="E25" i="1"/>
  <c r="F25" i="1"/>
  <c r="G25" i="1"/>
  <c r="H25" i="1"/>
  <c r="D16" i="1"/>
  <c r="D21" i="1" s="1"/>
  <c r="E16" i="1"/>
  <c r="E21" i="1" s="1"/>
  <c r="F16" i="1"/>
  <c r="F21" i="1" s="1"/>
  <c r="G16" i="1"/>
  <c r="G21" i="1" s="1"/>
  <c r="H16" i="1"/>
  <c r="C25" i="1"/>
  <c r="C16" i="1"/>
  <c r="C21" i="1" s="1"/>
  <c r="B25" i="1"/>
  <c r="B16" i="1"/>
  <c r="B21" i="1" s="1"/>
  <c r="E27" i="1" l="1"/>
  <c r="J21" i="1"/>
  <c r="J27" i="1" s="1"/>
  <c r="H21" i="1"/>
  <c r="H27" i="1" s="1"/>
  <c r="F27" i="1"/>
  <c r="G27" i="1"/>
  <c r="I21" i="1"/>
  <c r="I27" i="1" s="1"/>
  <c r="C27" i="1"/>
  <c r="B27" i="1"/>
  <c r="D27" i="1"/>
</calcChain>
</file>

<file path=xl/sharedStrings.xml><?xml version="1.0" encoding="utf-8"?>
<sst xmlns="http://schemas.openxmlformats.org/spreadsheetml/2006/main" count="191" uniqueCount="83">
  <si>
    <t>Název položky</t>
  </si>
  <si>
    <t>Daňové příjmy - třída 1</t>
  </si>
  <si>
    <t>Nedaňové příjmy - třída 2</t>
  </si>
  <si>
    <t>Kapitálové příjmy  - třída 3</t>
  </si>
  <si>
    <t xml:space="preserve">Vlastní příjmy  </t>
  </si>
  <si>
    <t>Přijaté transfery (po konsolidaci) - třída 4</t>
  </si>
  <si>
    <t xml:space="preserve">Příjmy celkem </t>
  </si>
  <si>
    <t xml:space="preserve">Provozní výdaje (po konsolidaci) - třída 5 </t>
  </si>
  <si>
    <t>Kapitálové výdaje - třída 6</t>
  </si>
  <si>
    <t xml:space="preserve">Výdaje celkem </t>
  </si>
  <si>
    <t>Výsledek hospodaření ( - schodek, + přebytek)</t>
  </si>
  <si>
    <t>Úhrada dlouhodobých fin. závazků - pol. 8xx4</t>
  </si>
  <si>
    <t>Skut. 2014</t>
  </si>
  <si>
    <t>RV 2021</t>
  </si>
  <si>
    <t>z toho ve SR: FVz z rozpočtu vlastního HMP</t>
  </si>
  <si>
    <t xml:space="preserve">                        příspěvek na výkon státní správy</t>
  </si>
  <si>
    <t xml:space="preserve">                         8x x8</t>
  </si>
  <si>
    <t>RV 2022</t>
  </si>
  <si>
    <t>Skut. 2015</t>
  </si>
  <si>
    <t>Skut. 2016</t>
  </si>
  <si>
    <t>(v tis. Kč)</t>
  </si>
  <si>
    <t>RV 2023</t>
  </si>
  <si>
    <t>Skut. 2017</t>
  </si>
  <si>
    <t>Příloha č. 8</t>
  </si>
  <si>
    <t>Skut. 2018</t>
  </si>
  <si>
    <t>RV 2024</t>
  </si>
  <si>
    <t>Seznam příspěvkových organizaí</t>
  </si>
  <si>
    <t xml:space="preserve">MŠ Korycanská </t>
  </si>
  <si>
    <t>Výnosy</t>
  </si>
  <si>
    <t>Náklady</t>
  </si>
  <si>
    <t>Příspěvek</t>
  </si>
  <si>
    <t xml:space="preserve">MŠ Sokolovská </t>
  </si>
  <si>
    <t xml:space="preserve">MŠ Bojasova </t>
  </si>
  <si>
    <t>MŠ U Sluncové</t>
  </si>
  <si>
    <t xml:space="preserve">MŠ Kotlaska </t>
  </si>
  <si>
    <t xml:space="preserve">MŠ Na Pěšinách </t>
  </si>
  <si>
    <t xml:space="preserve">MŠ Šiškova </t>
  </si>
  <si>
    <t xml:space="preserve">MŠ Šimůnkova </t>
  </si>
  <si>
    <t xml:space="preserve">MŠ Chabařovická </t>
  </si>
  <si>
    <t xml:space="preserve">MŠ Na Přesypu </t>
  </si>
  <si>
    <t>MŠ Klíčanská</t>
  </si>
  <si>
    <t xml:space="preserve">MŠ Poznaňská </t>
  </si>
  <si>
    <t xml:space="preserve">MŠ Lešenská </t>
  </si>
  <si>
    <t xml:space="preserve">MŠ Štěpničná </t>
  </si>
  <si>
    <t xml:space="preserve">MŠ Libčická </t>
  </si>
  <si>
    <t xml:space="preserve">MŠ Řešovská </t>
  </si>
  <si>
    <t xml:space="preserve">MŠ Na Korábě </t>
  </si>
  <si>
    <t xml:space="preserve">MŠ Krynická </t>
  </si>
  <si>
    <t xml:space="preserve">ZŠ Libčická </t>
  </si>
  <si>
    <t xml:space="preserve">ZŠ a MŠ U Školské zahrady </t>
  </si>
  <si>
    <t xml:space="preserve">ZŠ Na Šutce </t>
  </si>
  <si>
    <t xml:space="preserve">ZŠ a MŠ Petra Strozziho </t>
  </si>
  <si>
    <t xml:space="preserve">ZŠ a MŠ Lyčkovo náměstí </t>
  </si>
  <si>
    <t xml:space="preserve">ZŠ Palmovka </t>
  </si>
  <si>
    <t xml:space="preserve">ZŠ a MŠ Na Slovance </t>
  </si>
  <si>
    <t xml:space="preserve">ZŠ Žernosecká </t>
  </si>
  <si>
    <t xml:space="preserve">ZŠ Dolákova </t>
  </si>
  <si>
    <t xml:space="preserve">ZŠ Hovorčovická </t>
  </si>
  <si>
    <t xml:space="preserve">ZŠ Glowackého </t>
  </si>
  <si>
    <t xml:space="preserve">ZŠ Mazurská </t>
  </si>
  <si>
    <t xml:space="preserve">ZŠ a MŠ Ústavní </t>
  </si>
  <si>
    <t xml:space="preserve">ZŠ Burešova </t>
  </si>
  <si>
    <t>ZŠ B. Hrabala</t>
  </si>
  <si>
    <t xml:space="preserve">Sociální a ošetřovatelské </t>
  </si>
  <si>
    <t>služby (SOS) v Praze 8</t>
  </si>
  <si>
    <t xml:space="preserve">Servisní středisko pro správu </t>
  </si>
  <si>
    <t xml:space="preserve">svěřeného majetku (SeS) </t>
  </si>
  <si>
    <t>MČ Praha 8</t>
  </si>
  <si>
    <t>Gerontologické centrum</t>
  </si>
  <si>
    <t>Osmička pro rodinu</t>
  </si>
  <si>
    <t>str. 1/5</t>
  </si>
  <si>
    <t>str. 2/5</t>
  </si>
  <si>
    <t>str. 3/5</t>
  </si>
  <si>
    <t>str. 4/5</t>
  </si>
  <si>
    <t>str. 5/5</t>
  </si>
  <si>
    <t>SR 2019</t>
  </si>
  <si>
    <t xml:space="preserve"> Návrh střednědobého výhledu (SV) městské části Praha 8 a příspěvkových organizací do roku 2025 (v tis. Kč)</t>
  </si>
  <si>
    <t>Návrh střednědobého výhledu (SV) příspěvkových organizací zřízených MČ Praha 8 do roku 2025</t>
  </si>
  <si>
    <t>RV 2025</t>
  </si>
  <si>
    <t>NR 2020</t>
  </si>
  <si>
    <t xml:space="preserve">ze dne 13. května 2020                             </t>
  </si>
  <si>
    <t>Zastupitelstva městské části Praha 8</t>
  </si>
  <si>
    <t>usnesení č. Usn ZMC 006/2020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</si>
</sst>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0"/>
      <name val="Arial CE"/>
      <family val="2"/>
      <charset val="238"/>
    </font>
    <font>
      <sz val="10"/>
      <name val="Arial CE"/>
      <family val="2"/>
      <charset val="238"/>
    </font>
    <font>
      <b/>
      <sz val="9"/>
      <name val="Arial CE"/>
      <family val="2"/>
      <charset val="238"/>
    </font>
    <font>
      <sz val="9"/>
      <name val="Arial CE"/>
      <family val="2"/>
      <charset val="238"/>
    </font>
    <font>
      <b/>
      <sz val="14"/>
      <name val="Arial CE"/>
      <family val="2"/>
      <charset val="238"/>
    </font>
    <font>
      <sz val="14"/>
      <name val="Arial CE"/>
      <family val="2"/>
      <charset val="238"/>
    </font>
    <font>
      <i/>
      <sz val="9"/>
      <name val="Arial CE"/>
      <charset val="238"/>
    </font>
    <font>
      <sz val="10"/>
      <name val="Times New Roman CE"/>
      <family val="1"/>
      <charset val="238"/>
    </font>
    <font>
      <u/>
      <sz val="10"/>
      <name val="Arial CE"/>
      <charset val="238"/>
    </font>
    <font>
      <i/>
      <u/>
      <sz val="10"/>
      <name val="Arial CE"/>
      <charset val="238"/>
    </font>
    <font>
      <sz val="11"/>
      <color theme="1"/>
      <name val="Arial CE"/>
      <charset val="238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0"/>
      <name val="Arial CE"/>
      <charset val="238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color theme="1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9" fontId="13" fillId="0" borderId="0" applyFont="0" applyFill="0" applyBorder="0" applyAlignment="0" applyProtection="0"/>
  </cellStyleXfs>
  <cellXfs count="206">
    <xf numFmtId="0" fontId="0" fillId="0" borderId="0" xfId="0"/>
    <xf numFmtId="0" fontId="1" fillId="0" borderId="0" xfId="1"/>
    <xf numFmtId="0" fontId="1" fillId="0" borderId="0" xfId="1" applyAlignment="1">
      <alignment horizontal="right"/>
    </xf>
    <xf numFmtId="0" fontId="7" fillId="0" borderId="0" xfId="1" applyFont="1"/>
    <xf numFmtId="0" fontId="1" fillId="0" borderId="0" xfId="1" applyFont="1"/>
    <xf numFmtId="0" fontId="9" fillId="0" borderId="0" xfId="1" applyFont="1" applyAlignment="1">
      <alignment horizontal="right"/>
    </xf>
    <xf numFmtId="0" fontId="10" fillId="0" borderId="0" xfId="1" applyFont="1"/>
    <xf numFmtId="0" fontId="1" fillId="0" borderId="0" xfId="1" applyFont="1" applyAlignment="1">
      <alignment horizontal="right"/>
    </xf>
    <xf numFmtId="0" fontId="11" fillId="0" borderId="0" xfId="1" applyFont="1" applyAlignment="1">
      <alignment horizontal="right"/>
    </xf>
    <xf numFmtId="0" fontId="1" fillId="0" borderId="0" xfId="1" applyFont="1" applyAlignment="1">
      <alignment horizontal="left"/>
    </xf>
    <xf numFmtId="3" fontId="1" fillId="0" borderId="0" xfId="1" applyNumberFormat="1" applyFill="1" applyBorder="1"/>
    <xf numFmtId="0" fontId="0" fillId="0" borderId="0" xfId="0" applyBorder="1"/>
    <xf numFmtId="3" fontId="0" fillId="0" borderId="0" xfId="0" applyNumberFormat="1" applyBorder="1"/>
    <xf numFmtId="3" fontId="1" fillId="0" borderId="0" xfId="1" applyNumberFormat="1" applyBorder="1"/>
    <xf numFmtId="0" fontId="12" fillId="0" borderId="0" xfId="0" applyFont="1"/>
    <xf numFmtId="0" fontId="1" fillId="0" borderId="0" xfId="1" applyFill="1"/>
    <xf numFmtId="0" fontId="6" fillId="2" borderId="0" xfId="1" applyFont="1" applyFill="1" applyAlignment="1">
      <alignment horizontal="left"/>
    </xf>
    <xf numFmtId="0" fontId="7" fillId="2" borderId="0" xfId="1" applyFont="1" applyFill="1"/>
    <xf numFmtId="0" fontId="1" fillId="2" borderId="0" xfId="1" applyFill="1"/>
    <xf numFmtId="0" fontId="1" fillId="2" borderId="0" xfId="1" applyFill="1" applyAlignment="1">
      <alignment horizontal="right"/>
    </xf>
    <xf numFmtId="0" fontId="10" fillId="0" borderId="0" xfId="1" applyFont="1" applyAlignment="1">
      <alignment horizontal="center"/>
    </xf>
    <xf numFmtId="0" fontId="19" fillId="0" borderId="0" xfId="0" applyFont="1"/>
    <xf numFmtId="3" fontId="1" fillId="0" borderId="3" xfId="1" applyNumberFormat="1" applyFill="1" applyBorder="1"/>
    <xf numFmtId="3" fontId="2" fillId="0" borderId="4" xfId="1" applyNumberFormat="1" applyFont="1" applyFill="1" applyBorder="1"/>
    <xf numFmtId="3" fontId="1" fillId="0" borderId="22" xfId="1" applyNumberFormat="1" applyFill="1" applyBorder="1"/>
    <xf numFmtId="3" fontId="1" fillId="0" borderId="8" xfId="1" applyNumberFormat="1" applyFill="1" applyBorder="1"/>
    <xf numFmtId="3" fontId="2" fillId="0" borderId="33" xfId="1" applyNumberFormat="1" applyFont="1" applyFill="1" applyBorder="1"/>
    <xf numFmtId="3" fontId="2" fillId="0" borderId="54" xfId="1" applyNumberFormat="1" applyFont="1" applyFill="1" applyBorder="1"/>
    <xf numFmtId="0" fontId="2" fillId="0" borderId="30" xfId="1" applyFont="1" applyFill="1" applyBorder="1" applyAlignment="1">
      <alignment horizontal="center"/>
    </xf>
    <xf numFmtId="0" fontId="2" fillId="0" borderId="50" xfId="1" applyFont="1" applyFill="1" applyBorder="1" applyAlignment="1">
      <alignment horizontal="center"/>
    </xf>
    <xf numFmtId="0" fontId="2" fillId="0" borderId="53" xfId="1" applyFont="1" applyFill="1" applyBorder="1" applyAlignment="1">
      <alignment horizontal="center"/>
    </xf>
    <xf numFmtId="0" fontId="2" fillId="0" borderId="10" xfId="1" applyFont="1" applyFill="1" applyBorder="1" applyAlignment="1">
      <alignment horizontal="center"/>
    </xf>
    <xf numFmtId="0" fontId="2" fillId="0" borderId="19" xfId="1" applyFont="1" applyFill="1" applyBorder="1" applyAlignment="1">
      <alignment horizontal="center"/>
    </xf>
    <xf numFmtId="0" fontId="2" fillId="0" borderId="55" xfId="1" applyFont="1" applyFill="1" applyBorder="1" applyAlignment="1">
      <alignment horizontal="center"/>
    </xf>
    <xf numFmtId="0" fontId="2" fillId="0" borderId="0" xfId="1" applyFont="1" applyFill="1" applyBorder="1" applyAlignment="1">
      <alignment horizontal="center"/>
    </xf>
    <xf numFmtId="0" fontId="2" fillId="0" borderId="7" xfId="1" applyFont="1" applyFill="1" applyBorder="1" applyAlignment="1">
      <alignment horizontal="center"/>
    </xf>
    <xf numFmtId="3" fontId="2" fillId="0" borderId="0" xfId="1" applyNumberFormat="1" applyFont="1" applyFill="1" applyBorder="1"/>
    <xf numFmtId="3" fontId="2" fillId="0" borderId="7" xfId="1" applyNumberFormat="1" applyFont="1" applyFill="1" applyBorder="1"/>
    <xf numFmtId="3" fontId="2" fillId="0" borderId="53" xfId="1" applyNumberFormat="1" applyFont="1" applyFill="1" applyBorder="1"/>
    <xf numFmtId="3" fontId="1" fillId="0" borderId="2" xfId="1" applyNumberFormat="1" applyFill="1" applyBorder="1"/>
    <xf numFmtId="3" fontId="1" fillId="0" borderId="20" xfId="1" applyNumberFormat="1" applyFill="1" applyBorder="1"/>
    <xf numFmtId="3" fontId="2" fillId="0" borderId="19" xfId="1" applyNumberFormat="1" applyFont="1" applyFill="1" applyBorder="1"/>
    <xf numFmtId="3" fontId="2" fillId="0" borderId="6" xfId="1" applyNumberFormat="1" applyFont="1" applyFill="1" applyBorder="1"/>
    <xf numFmtId="3" fontId="2" fillId="0" borderId="24" xfId="1" applyNumberFormat="1" applyFont="1" applyFill="1" applyBorder="1"/>
    <xf numFmtId="3" fontId="3" fillId="0" borderId="20" xfId="1" applyNumberFormat="1" applyFont="1" applyFill="1" applyBorder="1"/>
    <xf numFmtId="3" fontId="3" fillId="0" borderId="33" xfId="1" applyNumberFormat="1" applyFont="1" applyFill="1" applyBorder="1"/>
    <xf numFmtId="0" fontId="4" fillId="0" borderId="29" xfId="1" applyFont="1" applyFill="1" applyBorder="1"/>
    <xf numFmtId="0" fontId="4" fillId="0" borderId="31" xfId="1" applyFont="1" applyFill="1" applyBorder="1"/>
    <xf numFmtId="0" fontId="4" fillId="0" borderId="13" xfId="1" applyFont="1" applyFill="1" applyBorder="1"/>
    <xf numFmtId="0" fontId="2" fillId="0" borderId="11" xfId="1" applyFont="1" applyFill="1" applyBorder="1" applyAlignment="1">
      <alignment horizontal="center"/>
    </xf>
    <xf numFmtId="0" fontId="5" fillId="0" borderId="9" xfId="1" applyFont="1" applyFill="1" applyBorder="1"/>
    <xf numFmtId="0" fontId="5" fillId="0" borderId="5" xfId="1" applyFont="1" applyFill="1" applyBorder="1"/>
    <xf numFmtId="0" fontId="4" fillId="0" borderId="14" xfId="1" applyFont="1" applyFill="1" applyBorder="1"/>
    <xf numFmtId="3" fontId="2" fillId="0" borderId="11" xfId="1" applyNumberFormat="1" applyFont="1" applyFill="1" applyBorder="1"/>
    <xf numFmtId="0" fontId="4" fillId="0" borderId="15" xfId="1" applyFont="1" applyFill="1" applyBorder="1"/>
    <xf numFmtId="3" fontId="2" fillId="0" borderId="10" xfId="1" applyNumberFormat="1" applyFont="1" applyFill="1" applyBorder="1"/>
    <xf numFmtId="3" fontId="2" fillId="0" borderId="23" xfId="1" applyNumberFormat="1" applyFont="1" applyFill="1" applyBorder="1"/>
    <xf numFmtId="0" fontId="5" fillId="0" borderId="16" xfId="1" applyFont="1" applyFill="1" applyBorder="1"/>
    <xf numFmtId="3" fontId="1" fillId="0" borderId="1" xfId="1" applyNumberFormat="1" applyFill="1" applyBorder="1"/>
    <xf numFmtId="3" fontId="1" fillId="0" borderId="21" xfId="1" applyNumberFormat="1" applyFill="1" applyBorder="1"/>
    <xf numFmtId="0" fontId="4" fillId="0" borderId="5" xfId="1" applyFont="1" applyFill="1" applyBorder="1"/>
    <xf numFmtId="0" fontId="4" fillId="0" borderId="12" xfId="1" applyFont="1" applyFill="1" applyBorder="1"/>
    <xf numFmtId="0" fontId="4" fillId="0" borderId="17" xfId="1" applyFont="1" applyFill="1" applyBorder="1"/>
    <xf numFmtId="3" fontId="2" fillId="0" borderId="18" xfId="1" applyNumberFormat="1" applyFont="1" applyFill="1" applyBorder="1"/>
    <xf numFmtId="0" fontId="8" fillId="0" borderId="9" xfId="1" applyFont="1" applyFill="1" applyBorder="1" applyAlignment="1">
      <alignment wrapText="1"/>
    </xf>
    <xf numFmtId="3" fontId="3" fillId="0" borderId="1" xfId="1" applyNumberFormat="1" applyFont="1" applyFill="1" applyBorder="1"/>
    <xf numFmtId="3" fontId="3" fillId="0" borderId="21" xfId="1" applyNumberFormat="1" applyFont="1" applyFill="1" applyBorder="1"/>
    <xf numFmtId="0" fontId="8" fillId="0" borderId="14" xfId="1" applyFont="1" applyFill="1" applyBorder="1"/>
    <xf numFmtId="3" fontId="3" fillId="0" borderId="4" xfId="1" applyNumberFormat="1" applyFont="1" applyFill="1" applyBorder="1"/>
    <xf numFmtId="3" fontId="3" fillId="0" borderId="32" xfId="1" applyNumberFormat="1" applyFont="1" applyFill="1" applyBorder="1"/>
    <xf numFmtId="3" fontId="2" fillId="0" borderId="56" xfId="1" applyNumberFormat="1" applyFont="1" applyFill="1" applyBorder="1"/>
    <xf numFmtId="3" fontId="2" fillId="0" borderId="55" xfId="1" applyNumberFormat="1" applyFont="1" applyFill="1" applyBorder="1"/>
    <xf numFmtId="3" fontId="2" fillId="0" borderId="37" xfId="1" applyNumberFormat="1" applyFont="1" applyFill="1" applyBorder="1"/>
    <xf numFmtId="3" fontId="2" fillId="0" borderId="52" xfId="1" applyNumberFormat="1" applyFont="1" applyFill="1" applyBorder="1"/>
    <xf numFmtId="3" fontId="2" fillId="0" borderId="57" xfId="1" applyNumberFormat="1" applyFont="1" applyFill="1" applyBorder="1"/>
    <xf numFmtId="3" fontId="3" fillId="0" borderId="51" xfId="1" applyNumberFormat="1" applyFont="1" applyFill="1" applyBorder="1"/>
    <xf numFmtId="3" fontId="3" fillId="0" borderId="54" xfId="1" applyNumberFormat="1" applyFont="1" applyFill="1" applyBorder="1"/>
    <xf numFmtId="0" fontId="0" fillId="2" borderId="0" xfId="0" applyFill="1" applyAlignment="1">
      <alignment horizontal="left" indent="1"/>
    </xf>
    <xf numFmtId="0" fontId="0" fillId="2" borderId="0" xfId="0" applyFill="1"/>
    <xf numFmtId="0" fontId="0" fillId="2" borderId="0" xfId="0" applyFill="1" applyAlignment="1">
      <alignment horizontal="right"/>
    </xf>
    <xf numFmtId="3" fontId="0" fillId="2" borderId="0" xfId="0" applyNumberFormat="1" applyFill="1"/>
    <xf numFmtId="0" fontId="14" fillId="2" borderId="0" xfId="0" applyFont="1" applyFill="1" applyAlignment="1">
      <alignment horizontal="right"/>
    </xf>
    <xf numFmtId="0" fontId="14" fillId="2" borderId="35" xfId="0" applyFont="1" applyFill="1" applyBorder="1" applyAlignment="1">
      <alignment horizontal="left" vertical="center" wrapText="1" indent="1"/>
    </xf>
    <xf numFmtId="0" fontId="14" fillId="2" borderId="36" xfId="0" applyFont="1" applyFill="1" applyBorder="1" applyAlignment="1">
      <alignment horizontal="center" vertical="center" wrapText="1"/>
    </xf>
    <xf numFmtId="0" fontId="14" fillId="2" borderId="35" xfId="0" applyFont="1" applyFill="1" applyBorder="1" applyAlignment="1">
      <alignment horizontal="right" vertical="center" wrapText="1" indent="1"/>
    </xf>
    <xf numFmtId="0" fontId="14" fillId="2" borderId="36" xfId="0" applyFont="1" applyFill="1" applyBorder="1" applyAlignment="1">
      <alignment horizontal="right" vertical="center" wrapText="1" indent="1"/>
    </xf>
    <xf numFmtId="0" fontId="14" fillId="2" borderId="34" xfId="0" applyFont="1" applyFill="1" applyBorder="1" applyAlignment="1">
      <alignment horizontal="right" vertical="center" wrapText="1" indent="1"/>
    </xf>
    <xf numFmtId="0" fontId="14" fillId="2" borderId="37" xfId="0" applyFont="1" applyFill="1" applyBorder="1" applyAlignment="1">
      <alignment horizontal="left" wrapText="1" indent="1"/>
    </xf>
    <xf numFmtId="0" fontId="14" fillId="2" borderId="37" xfId="0" applyFont="1" applyFill="1" applyBorder="1" applyAlignment="1">
      <alignment horizontal="center" wrapText="1"/>
    </xf>
    <xf numFmtId="0" fontId="16" fillId="2" borderId="38" xfId="0" applyFont="1" applyFill="1" applyBorder="1" applyAlignment="1" applyProtection="1">
      <alignment horizontal="left" indent="1"/>
      <protection locked="0"/>
    </xf>
    <xf numFmtId="0" fontId="0" fillId="2" borderId="39" xfId="0" applyFill="1" applyBorder="1" applyAlignment="1">
      <alignment horizontal="left" indent="1"/>
    </xf>
    <xf numFmtId="3" fontId="0" fillId="2" borderId="39" xfId="0" applyNumberFormat="1" applyFill="1" applyBorder="1" applyAlignment="1">
      <alignment horizontal="right" indent="1"/>
    </xf>
    <xf numFmtId="3" fontId="0" fillId="2" borderId="42" xfId="0" applyNumberFormat="1" applyFill="1" applyBorder="1" applyAlignment="1">
      <alignment horizontal="right" indent="1"/>
    </xf>
    <xf numFmtId="3" fontId="0" fillId="2" borderId="24" xfId="0" applyNumberFormat="1" applyFill="1" applyBorder="1" applyAlignment="1">
      <alignment horizontal="right" indent="1"/>
    </xf>
    <xf numFmtId="3" fontId="0" fillId="2" borderId="40" xfId="0" applyNumberFormat="1" applyFill="1" applyBorder="1" applyAlignment="1">
      <alignment horizontal="right" indent="1"/>
    </xf>
    <xf numFmtId="3" fontId="0" fillId="2" borderId="28" xfId="0" applyNumberFormat="1" applyFill="1" applyBorder="1" applyAlignment="1">
      <alignment horizontal="right" indent="1"/>
    </xf>
    <xf numFmtId="0" fontId="1" fillId="2" borderId="38" xfId="0" applyFont="1" applyFill="1" applyBorder="1" applyAlignment="1" applyProtection="1">
      <alignment horizontal="left" indent="1"/>
      <protection locked="0"/>
    </xf>
    <xf numFmtId="0" fontId="14" fillId="2" borderId="15" xfId="0" applyFont="1" applyFill="1" applyBorder="1" applyAlignment="1">
      <alignment horizontal="left" indent="1"/>
    </xf>
    <xf numFmtId="3" fontId="14" fillId="2" borderId="15" xfId="0" applyNumberFormat="1" applyFont="1" applyFill="1" applyBorder="1" applyAlignment="1">
      <alignment horizontal="right" indent="1"/>
    </xf>
    <xf numFmtId="3" fontId="14" fillId="2" borderId="43" xfId="0" applyNumberFormat="1" applyFont="1" applyFill="1" applyBorder="1" applyAlignment="1">
      <alignment horizontal="right" indent="1"/>
    </xf>
    <xf numFmtId="3" fontId="14" fillId="2" borderId="0" xfId="0" applyNumberFormat="1" applyFont="1" applyFill="1" applyBorder="1" applyAlignment="1">
      <alignment horizontal="right" indent="1"/>
    </xf>
    <xf numFmtId="3" fontId="14" fillId="2" borderId="38" xfId="0" applyNumberFormat="1" applyFont="1" applyFill="1" applyBorder="1" applyAlignment="1">
      <alignment horizontal="right" indent="1"/>
    </xf>
    <xf numFmtId="0" fontId="1" fillId="2" borderId="37" xfId="0" applyFont="1" applyFill="1" applyBorder="1" applyAlignment="1" applyProtection="1">
      <alignment horizontal="left" indent="1"/>
      <protection locked="0"/>
    </xf>
    <xf numFmtId="0" fontId="14" fillId="2" borderId="37" xfId="0" applyFont="1" applyFill="1" applyBorder="1" applyAlignment="1">
      <alignment horizontal="left" indent="1"/>
    </xf>
    <xf numFmtId="3" fontId="14" fillId="2" borderId="37" xfId="0" applyNumberFormat="1" applyFont="1" applyFill="1" applyBorder="1" applyAlignment="1">
      <alignment horizontal="right" indent="1"/>
    </xf>
    <xf numFmtId="0" fontId="1" fillId="2" borderId="43" xfId="0" applyFont="1" applyFill="1" applyBorder="1" applyAlignment="1" applyProtection="1">
      <alignment horizontal="left" indent="1"/>
      <protection locked="0"/>
    </xf>
    <xf numFmtId="0" fontId="14" fillId="2" borderId="44" xfId="0" applyFont="1" applyFill="1" applyBorder="1" applyAlignment="1">
      <alignment horizontal="left" indent="1"/>
    </xf>
    <xf numFmtId="3" fontId="14" fillId="2" borderId="45" xfId="0" applyNumberFormat="1" applyFont="1" applyFill="1" applyBorder="1" applyAlignment="1">
      <alignment horizontal="right" indent="1"/>
    </xf>
    <xf numFmtId="3" fontId="14" fillId="2" borderId="46" xfId="0" applyNumberFormat="1" applyFont="1" applyFill="1" applyBorder="1" applyAlignment="1">
      <alignment horizontal="right" indent="1"/>
    </xf>
    <xf numFmtId="3" fontId="14" fillId="2" borderId="33" xfId="0" applyNumberFormat="1" applyFont="1" applyFill="1" applyBorder="1" applyAlignment="1">
      <alignment horizontal="right" indent="1"/>
    </xf>
    <xf numFmtId="0" fontId="1" fillId="2" borderId="0" xfId="0" applyFont="1" applyFill="1" applyBorder="1" applyAlignment="1" applyProtection="1">
      <alignment horizontal="left" indent="1"/>
      <protection locked="0"/>
    </xf>
    <xf numFmtId="0" fontId="14" fillId="2" borderId="0" xfId="0" applyFont="1" applyFill="1" applyBorder="1" applyAlignment="1">
      <alignment horizontal="left" indent="1"/>
    </xf>
    <xf numFmtId="3" fontId="0" fillId="2" borderId="0" xfId="0" applyNumberFormat="1" applyFill="1" applyAlignment="1">
      <alignment horizontal="right" indent="1"/>
    </xf>
    <xf numFmtId="0" fontId="16" fillId="2" borderId="47" xfId="0" applyFont="1" applyFill="1" applyBorder="1" applyAlignment="1" applyProtection="1">
      <alignment horizontal="left" indent="1"/>
      <protection locked="0"/>
    </xf>
    <xf numFmtId="0" fontId="0" fillId="2" borderId="48" xfId="0" applyFill="1" applyBorder="1" applyAlignment="1">
      <alignment horizontal="left" indent="1"/>
    </xf>
    <xf numFmtId="3" fontId="0" fillId="2" borderId="48" xfId="0" applyNumberFormat="1" applyFill="1" applyBorder="1" applyAlignment="1">
      <alignment horizontal="right" indent="1"/>
    </xf>
    <xf numFmtId="3" fontId="0" fillId="2" borderId="58" xfId="0" applyNumberFormat="1" applyFill="1" applyBorder="1" applyAlignment="1">
      <alignment horizontal="right" indent="1"/>
    </xf>
    <xf numFmtId="3" fontId="0" fillId="2" borderId="26" xfId="0" applyNumberFormat="1" applyFill="1" applyBorder="1" applyAlignment="1">
      <alignment horizontal="right" indent="1"/>
    </xf>
    <xf numFmtId="9" fontId="1" fillId="2" borderId="38" xfId="2" applyFont="1" applyFill="1" applyBorder="1" applyAlignment="1" applyProtection="1">
      <alignment horizontal="left" indent="1"/>
      <protection locked="0"/>
    </xf>
    <xf numFmtId="3" fontId="0" fillId="2" borderId="0" xfId="2" applyNumberFormat="1" applyFont="1" applyFill="1"/>
    <xf numFmtId="9" fontId="0" fillId="2" borderId="0" xfId="2" applyFont="1" applyFill="1"/>
    <xf numFmtId="9" fontId="1" fillId="2" borderId="37" xfId="2" applyFont="1" applyFill="1" applyBorder="1" applyAlignment="1" applyProtection="1">
      <alignment horizontal="left" indent="1"/>
      <protection locked="0"/>
    </xf>
    <xf numFmtId="3" fontId="14" fillId="2" borderId="37" xfId="2" applyNumberFormat="1" applyFont="1" applyFill="1" applyBorder="1" applyAlignment="1">
      <alignment horizontal="right" indent="1"/>
    </xf>
    <xf numFmtId="0" fontId="1" fillId="2" borderId="38" xfId="0" applyFont="1" applyFill="1" applyBorder="1" applyAlignment="1" applyProtection="1">
      <alignment horizontal="left" wrapText="1" indent="1"/>
      <protection locked="0"/>
    </xf>
    <xf numFmtId="0" fontId="1" fillId="2" borderId="43" xfId="0" applyFont="1" applyFill="1" applyBorder="1" applyAlignment="1" applyProtection="1">
      <alignment horizontal="left" wrapText="1" indent="1"/>
      <protection locked="0"/>
    </xf>
    <xf numFmtId="0" fontId="1" fillId="2" borderId="0" xfId="0" applyFont="1" applyFill="1" applyBorder="1" applyAlignment="1" applyProtection="1">
      <alignment horizontal="left" wrapText="1" indent="1"/>
      <protection locked="0"/>
    </xf>
    <xf numFmtId="3" fontId="14" fillId="2" borderId="44" xfId="0" applyNumberFormat="1" applyFont="1" applyFill="1" applyBorder="1" applyAlignment="1">
      <alignment horizontal="right" indent="1"/>
    </xf>
    <xf numFmtId="3" fontId="14" fillId="2" borderId="19" xfId="0" applyNumberFormat="1" applyFont="1" applyFill="1" applyBorder="1" applyAlignment="1">
      <alignment horizontal="right" indent="1"/>
    </xf>
    <xf numFmtId="0" fontId="17" fillId="2" borderId="39" xfId="0" applyFont="1" applyFill="1" applyBorder="1" applyAlignment="1">
      <alignment horizontal="left" indent="1"/>
    </xf>
    <xf numFmtId="3" fontId="17" fillId="2" borderId="42" xfId="0" applyNumberFormat="1" applyFont="1" applyFill="1" applyBorder="1" applyAlignment="1">
      <alignment horizontal="right" indent="1"/>
    </xf>
    <xf numFmtId="3" fontId="17" fillId="2" borderId="49" xfId="0" applyNumberFormat="1" applyFont="1" applyFill="1" applyBorder="1" applyAlignment="1">
      <alignment horizontal="right" indent="1"/>
    </xf>
    <xf numFmtId="3" fontId="17" fillId="2" borderId="40" xfId="0" applyNumberFormat="1" applyFont="1" applyFill="1" applyBorder="1" applyAlignment="1">
      <alignment horizontal="right" indent="1"/>
    </xf>
    <xf numFmtId="0" fontId="18" fillId="2" borderId="15" xfId="0" applyFont="1" applyFill="1" applyBorder="1" applyAlignment="1">
      <alignment horizontal="left" indent="1"/>
    </xf>
    <xf numFmtId="3" fontId="18" fillId="2" borderId="46" xfId="0" applyNumberFormat="1" applyFont="1" applyFill="1" applyBorder="1" applyAlignment="1">
      <alignment horizontal="right" indent="1"/>
    </xf>
    <xf numFmtId="3" fontId="17" fillId="2" borderId="38" xfId="0" applyNumberFormat="1" applyFont="1" applyFill="1" applyBorder="1" applyAlignment="1">
      <alignment horizontal="right" indent="1"/>
    </xf>
    <xf numFmtId="3" fontId="17" fillId="2" borderId="15" xfId="0" applyNumberFormat="1" applyFont="1" applyFill="1" applyBorder="1" applyAlignment="1">
      <alignment horizontal="right" indent="1"/>
    </xf>
    <xf numFmtId="3" fontId="17" fillId="2" borderId="25" xfId="0" applyNumberFormat="1" applyFont="1" applyFill="1" applyBorder="1" applyAlignment="1">
      <alignment horizontal="right" indent="1"/>
    </xf>
    <xf numFmtId="0" fontId="17" fillId="2" borderId="41" xfId="0" applyFont="1" applyFill="1" applyBorder="1" applyAlignment="1">
      <alignment horizontal="left" indent="1"/>
    </xf>
    <xf numFmtId="3" fontId="17" fillId="2" borderId="41" xfId="0" applyNumberFormat="1" applyFont="1" applyFill="1" applyBorder="1" applyAlignment="1">
      <alignment horizontal="right" indent="1"/>
    </xf>
    <xf numFmtId="3" fontId="17" fillId="2" borderId="27" xfId="0" applyNumberFormat="1" applyFont="1" applyFill="1" applyBorder="1" applyAlignment="1">
      <alignment horizontal="right" indent="1"/>
    </xf>
    <xf numFmtId="0" fontId="18" fillId="2" borderId="49" xfId="0" applyFont="1" applyFill="1" applyBorder="1" applyAlignment="1">
      <alignment horizontal="left" indent="1"/>
    </xf>
    <xf numFmtId="3" fontId="18" fillId="2" borderId="15" xfId="0" applyNumberFormat="1" applyFont="1" applyFill="1" applyBorder="1" applyAlignment="1">
      <alignment horizontal="right" indent="1"/>
    </xf>
    <xf numFmtId="3" fontId="18" fillId="2" borderId="38" xfId="0" applyNumberFormat="1" applyFont="1" applyFill="1" applyBorder="1" applyAlignment="1">
      <alignment horizontal="right" indent="1"/>
    </xf>
    <xf numFmtId="0" fontId="0" fillId="2" borderId="40" xfId="0" applyFill="1" applyBorder="1" applyAlignment="1">
      <alignment horizontal="left" indent="1"/>
    </xf>
    <xf numFmtId="0" fontId="0" fillId="2" borderId="41" xfId="0" applyFill="1" applyBorder="1" applyAlignment="1">
      <alignment horizontal="left" indent="1"/>
    </xf>
    <xf numFmtId="3" fontId="0" fillId="2" borderId="41" xfId="0" applyNumberFormat="1" applyFill="1" applyBorder="1" applyAlignment="1">
      <alignment horizontal="right" indent="1"/>
    </xf>
    <xf numFmtId="0" fontId="14" fillId="2" borderId="49" xfId="0" applyFont="1" applyFill="1" applyBorder="1" applyAlignment="1">
      <alignment horizontal="left" indent="1"/>
    </xf>
    <xf numFmtId="0" fontId="1" fillId="2" borderId="50" xfId="0" applyFont="1" applyFill="1" applyBorder="1" applyAlignment="1" applyProtection="1">
      <alignment horizontal="left" indent="1"/>
      <protection locked="0"/>
    </xf>
    <xf numFmtId="0" fontId="14" fillId="2" borderId="50" xfId="0" applyFont="1" applyFill="1" applyBorder="1" applyAlignment="1">
      <alignment horizontal="left" indent="1"/>
    </xf>
    <xf numFmtId="3" fontId="14" fillId="2" borderId="50" xfId="0" applyNumberFormat="1" applyFont="1" applyFill="1" applyBorder="1" applyAlignment="1">
      <alignment horizontal="right" indent="1"/>
    </xf>
    <xf numFmtId="0" fontId="1" fillId="2" borderId="19" xfId="0" applyFont="1" applyFill="1" applyBorder="1" applyAlignment="1" applyProtection="1">
      <alignment horizontal="left" indent="1"/>
      <protection locked="0"/>
    </xf>
    <xf numFmtId="0" fontId="14" fillId="2" borderId="19" xfId="0" applyFont="1" applyFill="1" applyBorder="1" applyAlignment="1">
      <alignment horizontal="left" indent="1"/>
    </xf>
    <xf numFmtId="0" fontId="17" fillId="2" borderId="40" xfId="0" applyFont="1" applyFill="1" applyBorder="1" applyAlignment="1">
      <alignment horizontal="left" indent="1"/>
    </xf>
    <xf numFmtId="3" fontId="17" fillId="2" borderId="28" xfId="0" applyNumberFormat="1" applyFont="1" applyFill="1" applyBorder="1" applyAlignment="1">
      <alignment horizontal="right" indent="1"/>
    </xf>
    <xf numFmtId="0" fontId="0" fillId="2" borderId="42" xfId="0" applyFill="1" applyBorder="1" applyAlignment="1">
      <alignment horizontal="left" indent="1"/>
    </xf>
    <xf numFmtId="0" fontId="16" fillId="2" borderId="43" xfId="0" applyFont="1" applyFill="1" applyBorder="1" applyAlignment="1" applyProtection="1">
      <alignment horizontal="left" indent="1"/>
      <protection locked="0"/>
    </xf>
    <xf numFmtId="0" fontId="14" fillId="2" borderId="46" xfId="0" applyFont="1" applyFill="1" applyBorder="1" applyAlignment="1">
      <alignment horizontal="left" indent="1"/>
    </xf>
    <xf numFmtId="0" fontId="16" fillId="2" borderId="37" xfId="0" applyFont="1" applyFill="1" applyBorder="1" applyAlignment="1" applyProtection="1">
      <alignment horizontal="left" indent="1"/>
      <protection locked="0"/>
    </xf>
    <xf numFmtId="0" fontId="16" fillId="0" borderId="38" xfId="0" applyFont="1" applyFill="1" applyBorder="1" applyAlignment="1" applyProtection="1">
      <alignment horizontal="left" indent="1"/>
      <protection locked="0"/>
    </xf>
    <xf numFmtId="0" fontId="0" fillId="0" borderId="40" xfId="0" applyFill="1" applyBorder="1" applyAlignment="1">
      <alignment horizontal="left" indent="1"/>
    </xf>
    <xf numFmtId="3" fontId="0" fillId="0" borderId="40" xfId="0" applyNumberFormat="1" applyFill="1" applyBorder="1" applyAlignment="1">
      <alignment horizontal="right" indent="1"/>
    </xf>
    <xf numFmtId="0" fontId="0" fillId="0" borderId="41" xfId="0" applyFill="1" applyBorder="1" applyAlignment="1">
      <alignment horizontal="left" indent="1"/>
    </xf>
    <xf numFmtId="3" fontId="0" fillId="0" borderId="41" xfId="0" applyNumberFormat="1" applyFill="1" applyBorder="1" applyAlignment="1">
      <alignment horizontal="right" indent="1"/>
    </xf>
    <xf numFmtId="0" fontId="1" fillId="0" borderId="38" xfId="0" applyFont="1" applyFill="1" applyBorder="1" applyAlignment="1" applyProtection="1">
      <alignment horizontal="left" indent="1"/>
      <protection locked="0"/>
    </xf>
    <xf numFmtId="0" fontId="14" fillId="0" borderId="49" xfId="0" applyFont="1" applyFill="1" applyBorder="1" applyAlignment="1">
      <alignment horizontal="left" indent="1"/>
    </xf>
    <xf numFmtId="3" fontId="14" fillId="0" borderId="15" xfId="0" applyNumberFormat="1" applyFont="1" applyFill="1" applyBorder="1" applyAlignment="1">
      <alignment horizontal="right" indent="1"/>
    </xf>
    <xf numFmtId="3" fontId="14" fillId="0" borderId="38" xfId="0" applyNumberFormat="1" applyFont="1" applyFill="1" applyBorder="1" applyAlignment="1">
      <alignment horizontal="right" indent="1"/>
    </xf>
    <xf numFmtId="0" fontId="1" fillId="0" borderId="43" xfId="0" applyFont="1" applyFill="1" applyBorder="1" applyAlignment="1" applyProtection="1">
      <alignment horizontal="left" indent="1"/>
      <protection locked="0"/>
    </xf>
    <xf numFmtId="0" fontId="14" fillId="0" borderId="46" xfId="0" applyFont="1" applyFill="1" applyBorder="1" applyAlignment="1">
      <alignment horizontal="left" indent="1"/>
    </xf>
    <xf numFmtId="3" fontId="14" fillId="0" borderId="45" xfId="0" applyNumberFormat="1" applyFont="1" applyFill="1" applyBorder="1" applyAlignment="1">
      <alignment horizontal="right" indent="1"/>
    </xf>
    <xf numFmtId="3" fontId="14" fillId="0" borderId="46" xfId="0" applyNumberFormat="1" applyFont="1" applyFill="1" applyBorder="1" applyAlignment="1">
      <alignment horizontal="right" indent="1"/>
    </xf>
    <xf numFmtId="0" fontId="16" fillId="0" borderId="47" xfId="0" applyFont="1" applyFill="1" applyBorder="1" applyAlignment="1" applyProtection="1">
      <alignment horizontal="left" indent="1"/>
      <protection locked="0"/>
    </xf>
    <xf numFmtId="0" fontId="0" fillId="0" borderId="42" xfId="0" applyFill="1" applyBorder="1" applyAlignment="1">
      <alignment horizontal="left" indent="1"/>
    </xf>
    <xf numFmtId="3" fontId="0" fillId="0" borderId="42" xfId="0" applyNumberFormat="1" applyFill="1" applyBorder="1" applyAlignment="1">
      <alignment horizontal="right" indent="1"/>
    </xf>
    <xf numFmtId="0" fontId="1" fillId="0" borderId="37" xfId="0" applyFont="1" applyFill="1" applyBorder="1" applyAlignment="1" applyProtection="1">
      <alignment horizontal="left" indent="1"/>
      <protection locked="0"/>
    </xf>
    <xf numFmtId="0" fontId="14" fillId="0" borderId="37" xfId="0" applyFont="1" applyFill="1" applyBorder="1" applyAlignment="1">
      <alignment horizontal="left" indent="1"/>
    </xf>
    <xf numFmtId="3" fontId="14" fillId="0" borderId="37" xfId="0" applyNumberFormat="1" applyFont="1" applyFill="1" applyBorder="1" applyAlignment="1">
      <alignment horizontal="right" indent="1"/>
    </xf>
    <xf numFmtId="3" fontId="0" fillId="0" borderId="0" xfId="0" applyNumberFormat="1" applyFill="1"/>
    <xf numFmtId="0" fontId="0" fillId="0" borderId="0" xfId="0" applyFill="1"/>
    <xf numFmtId="3" fontId="1" fillId="0" borderId="59" xfId="1" applyNumberFormat="1" applyFill="1" applyBorder="1"/>
    <xf numFmtId="3" fontId="1" fillId="0" borderId="51" xfId="1" applyNumberFormat="1" applyFill="1" applyBorder="1"/>
    <xf numFmtId="3" fontId="1" fillId="0" borderId="60" xfId="1" applyNumberFormat="1" applyFill="1" applyBorder="1"/>
    <xf numFmtId="0" fontId="12" fillId="2" borderId="0" xfId="0" applyFont="1" applyFill="1"/>
    <xf numFmtId="0" fontId="1" fillId="2" borderId="0" xfId="1" applyFont="1" applyFill="1" applyAlignment="1">
      <alignment horizontal="right"/>
    </xf>
    <xf numFmtId="0" fontId="1" fillId="2" borderId="0" xfId="1" applyFont="1" applyFill="1" applyAlignment="1">
      <alignment horizontal="left"/>
    </xf>
    <xf numFmtId="0" fontId="10" fillId="2" borderId="0" xfId="1" applyFont="1" applyFill="1"/>
    <xf numFmtId="0" fontId="2" fillId="2" borderId="30" xfId="1" applyFont="1" applyFill="1" applyBorder="1" applyAlignment="1">
      <alignment horizontal="center"/>
    </xf>
    <xf numFmtId="0" fontId="2" fillId="2" borderId="10" xfId="1" applyFont="1" applyFill="1" applyBorder="1" applyAlignment="1">
      <alignment horizontal="center"/>
    </xf>
    <xf numFmtId="0" fontId="2" fillId="2" borderId="7" xfId="1" applyFont="1" applyFill="1" applyBorder="1" applyAlignment="1">
      <alignment horizontal="center"/>
    </xf>
    <xf numFmtId="3" fontId="1" fillId="2" borderId="3" xfId="1" applyNumberFormat="1" applyFill="1" applyBorder="1"/>
    <xf numFmtId="3" fontId="2" fillId="2" borderId="4" xfId="1" applyNumberFormat="1" applyFont="1" applyFill="1" applyBorder="1"/>
    <xf numFmtId="3" fontId="2" fillId="2" borderId="7" xfId="1" applyNumberFormat="1" applyFont="1" applyFill="1" applyBorder="1"/>
    <xf numFmtId="3" fontId="1" fillId="2" borderId="22" xfId="1" applyNumberFormat="1" applyFill="1" applyBorder="1"/>
    <xf numFmtId="3" fontId="1" fillId="2" borderId="2" xfId="1" applyNumberFormat="1" applyFill="1" applyBorder="1"/>
    <xf numFmtId="3" fontId="1" fillId="2" borderId="1" xfId="1" applyNumberFormat="1" applyFill="1" applyBorder="1"/>
    <xf numFmtId="3" fontId="2" fillId="2" borderId="10" xfId="1" applyNumberFormat="1" applyFont="1" applyFill="1" applyBorder="1"/>
    <xf numFmtId="3" fontId="2" fillId="2" borderId="6" xfId="1" applyNumberFormat="1" applyFont="1" applyFill="1" applyBorder="1"/>
    <xf numFmtId="3" fontId="2" fillId="2" borderId="18" xfId="1" applyNumberFormat="1" applyFont="1" applyFill="1" applyBorder="1"/>
    <xf numFmtId="3" fontId="3" fillId="2" borderId="1" xfId="1" applyNumberFormat="1" applyFont="1" applyFill="1" applyBorder="1"/>
    <xf numFmtId="3" fontId="3" fillId="2" borderId="4" xfId="1" applyNumberFormat="1" applyFont="1" applyFill="1" applyBorder="1"/>
    <xf numFmtId="0" fontId="0" fillId="2" borderId="0" xfId="0" applyFill="1" applyBorder="1"/>
    <xf numFmtId="3" fontId="0" fillId="2" borderId="0" xfId="0" applyNumberFormat="1" applyFill="1" applyBorder="1"/>
    <xf numFmtId="0" fontId="10" fillId="0" borderId="0" xfId="1" applyFont="1" applyAlignment="1">
      <alignment horizontal="left"/>
    </xf>
    <xf numFmtId="0" fontId="6" fillId="2" borderId="0" xfId="1" applyFont="1" applyFill="1" applyAlignment="1">
      <alignment horizontal="left"/>
    </xf>
    <xf numFmtId="0" fontId="15" fillId="2" borderId="0" xfId="0" applyFont="1" applyFill="1" applyAlignment="1">
      <alignment horizontal="center"/>
    </xf>
    <xf numFmtId="0" fontId="15" fillId="2" borderId="19" xfId="0" applyFont="1" applyFill="1" applyBorder="1" applyAlignment="1">
      <alignment horizontal="right"/>
    </xf>
  </cellXfs>
  <cellStyles count="3">
    <cellStyle name="Normální" xfId="0" builtinId="0"/>
    <cellStyle name="normální 2" xfId="1" xr:uid="{00000000-0005-0000-0000-000001000000}"/>
    <cellStyle name="Procenta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41"/>
  <sheetViews>
    <sheetView tabSelected="1" workbookViewId="0">
      <selection activeCell="K2" sqref="K2"/>
    </sheetView>
  </sheetViews>
  <sheetFormatPr defaultRowHeight="15" x14ac:dyDescent="0.25"/>
  <cols>
    <col min="1" max="1" width="37.7109375" customWidth="1"/>
    <col min="2" max="2" width="9.42578125" customWidth="1"/>
    <col min="3" max="3" width="10" customWidth="1"/>
    <col min="4" max="4" width="10.140625" customWidth="1"/>
    <col min="5" max="5" width="10.42578125" customWidth="1"/>
    <col min="6" max="6" width="12.85546875" customWidth="1"/>
    <col min="7" max="7" width="10" customWidth="1"/>
    <col min="8" max="8" width="9.140625" style="78"/>
  </cols>
  <sheetData>
    <row r="1" spans="1:13" x14ac:dyDescent="0.25">
      <c r="G1" s="21"/>
      <c r="H1" s="182"/>
      <c r="I1" s="14"/>
      <c r="K1" s="21" t="s">
        <v>23</v>
      </c>
      <c r="L1" s="14"/>
      <c r="M1" s="14"/>
    </row>
    <row r="2" spans="1:13" x14ac:dyDescent="0.25">
      <c r="A2" s="1"/>
      <c r="B2" s="4"/>
      <c r="C2" s="9"/>
      <c r="D2" s="7"/>
      <c r="E2" s="8"/>
      <c r="F2" s="1"/>
      <c r="G2" s="9"/>
      <c r="H2" s="183"/>
      <c r="I2" s="8"/>
      <c r="J2" s="1"/>
      <c r="K2" s="9" t="s">
        <v>82</v>
      </c>
      <c r="L2" s="7"/>
      <c r="M2" s="8"/>
    </row>
    <row r="3" spans="1:13" x14ac:dyDescent="0.25">
      <c r="A3" s="1"/>
      <c r="B3" s="5"/>
      <c r="C3" s="9"/>
      <c r="D3" s="9"/>
      <c r="E3" s="9"/>
      <c r="F3" s="1"/>
      <c r="G3" s="9"/>
      <c r="H3" s="184"/>
      <c r="I3" s="9"/>
      <c r="J3" s="1"/>
      <c r="K3" s="9" t="s">
        <v>81</v>
      </c>
      <c r="L3" s="9"/>
      <c r="M3" s="9"/>
    </row>
    <row r="4" spans="1:13" x14ac:dyDescent="0.25">
      <c r="A4" s="1"/>
      <c r="B4" s="1"/>
      <c r="C4" s="6"/>
      <c r="D4" s="6"/>
      <c r="E4" s="1"/>
      <c r="F4" s="1"/>
      <c r="G4" s="202"/>
      <c r="H4" s="202"/>
      <c r="I4" s="202"/>
      <c r="J4" s="20"/>
      <c r="K4" s="202" t="s">
        <v>80</v>
      </c>
      <c r="L4" s="202"/>
      <c r="M4" s="202"/>
    </row>
    <row r="5" spans="1:13" x14ac:dyDescent="0.25">
      <c r="A5" s="1"/>
      <c r="B5" s="1"/>
      <c r="C5" s="6"/>
      <c r="D5" s="6"/>
      <c r="E5" s="1"/>
      <c r="F5" s="1"/>
      <c r="G5" s="6"/>
      <c r="H5" s="185"/>
      <c r="I5" s="4"/>
      <c r="J5" s="1"/>
      <c r="K5" s="1"/>
      <c r="L5" s="1"/>
    </row>
    <row r="6" spans="1:13" x14ac:dyDescent="0.25">
      <c r="A6" s="15"/>
      <c r="B6" s="15"/>
      <c r="C6" s="15"/>
      <c r="D6" s="15"/>
      <c r="E6" s="15"/>
      <c r="F6" s="1"/>
      <c r="G6" s="1"/>
      <c r="H6" s="18"/>
      <c r="I6" s="1"/>
      <c r="J6" s="1"/>
      <c r="K6" s="1"/>
      <c r="L6" s="1"/>
    </row>
    <row r="7" spans="1:13" ht="18" x14ac:dyDescent="0.25">
      <c r="A7" s="203" t="s">
        <v>76</v>
      </c>
      <c r="B7" s="203"/>
      <c r="C7" s="203"/>
      <c r="D7" s="203"/>
      <c r="E7" s="203"/>
      <c r="F7" s="203"/>
      <c r="G7" s="203"/>
      <c r="H7" s="203"/>
      <c r="I7" s="203"/>
      <c r="J7" s="203"/>
      <c r="K7" s="203"/>
      <c r="L7" s="203"/>
    </row>
    <row r="8" spans="1:13" ht="18" x14ac:dyDescent="0.25">
      <c r="A8" s="16"/>
      <c r="B8" s="17"/>
      <c r="C8" s="17"/>
      <c r="D8" s="17"/>
      <c r="E8" s="17"/>
      <c r="F8" s="3"/>
      <c r="G8" s="3"/>
      <c r="H8" s="17"/>
      <c r="I8" s="3"/>
      <c r="J8" s="3"/>
      <c r="K8" s="3"/>
      <c r="L8" s="3"/>
    </row>
    <row r="9" spans="1:13" ht="15.75" thickBot="1" x14ac:dyDescent="0.3">
      <c r="A9" s="18"/>
      <c r="B9" s="19"/>
      <c r="C9" s="19"/>
      <c r="D9" s="18"/>
      <c r="E9" s="19"/>
      <c r="F9" s="2"/>
      <c r="G9" s="2"/>
      <c r="H9" s="18"/>
      <c r="I9" s="1"/>
      <c r="J9" s="2"/>
      <c r="K9" s="2"/>
      <c r="L9" s="9"/>
      <c r="M9" s="9" t="s">
        <v>70</v>
      </c>
    </row>
    <row r="10" spans="1:13" x14ac:dyDescent="0.25">
      <c r="A10" s="46" t="s">
        <v>0</v>
      </c>
      <c r="B10" s="28" t="s">
        <v>12</v>
      </c>
      <c r="C10" s="28" t="s">
        <v>18</v>
      </c>
      <c r="D10" s="28" t="s">
        <v>19</v>
      </c>
      <c r="E10" s="28" t="s">
        <v>22</v>
      </c>
      <c r="F10" s="28" t="s">
        <v>24</v>
      </c>
      <c r="G10" s="28" t="s">
        <v>75</v>
      </c>
      <c r="H10" s="186" t="s">
        <v>79</v>
      </c>
      <c r="I10" s="28" t="s">
        <v>13</v>
      </c>
      <c r="J10" s="28" t="s">
        <v>17</v>
      </c>
      <c r="K10" s="28" t="s">
        <v>21</v>
      </c>
      <c r="L10" s="29" t="s">
        <v>25</v>
      </c>
      <c r="M10" s="30" t="s">
        <v>78</v>
      </c>
    </row>
    <row r="11" spans="1:13" ht="15.75" thickBot="1" x14ac:dyDescent="0.3">
      <c r="A11" s="47"/>
      <c r="B11" s="31"/>
      <c r="C11" s="31"/>
      <c r="D11" s="31"/>
      <c r="E11" s="31"/>
      <c r="F11" s="31"/>
      <c r="G11" s="31"/>
      <c r="H11" s="187"/>
      <c r="I11" s="31"/>
      <c r="J11" s="31"/>
      <c r="K11" s="31"/>
      <c r="L11" s="32"/>
      <c r="M11" s="33"/>
    </row>
    <row r="12" spans="1:13" x14ac:dyDescent="0.25">
      <c r="A12" s="48"/>
      <c r="B12" s="35"/>
      <c r="C12" s="35"/>
      <c r="D12" s="35"/>
      <c r="E12" s="49"/>
      <c r="F12" s="35"/>
      <c r="G12" s="34"/>
      <c r="H12" s="188"/>
      <c r="I12" s="35"/>
      <c r="J12" s="35"/>
      <c r="K12" s="35"/>
      <c r="L12" s="34"/>
      <c r="M12" s="30"/>
    </row>
    <row r="13" spans="1:13" x14ac:dyDescent="0.25">
      <c r="A13" s="50" t="s">
        <v>1</v>
      </c>
      <c r="B13" s="22">
        <v>84054</v>
      </c>
      <c r="C13" s="22">
        <v>90201</v>
      </c>
      <c r="D13" s="22">
        <v>91160</v>
      </c>
      <c r="E13" s="22">
        <v>93425</v>
      </c>
      <c r="F13" s="22">
        <v>95491</v>
      </c>
      <c r="G13" s="22">
        <v>95830</v>
      </c>
      <c r="H13" s="189">
        <v>144350</v>
      </c>
      <c r="I13" s="22">
        <v>154750</v>
      </c>
      <c r="J13" s="22">
        <v>154750</v>
      </c>
      <c r="K13" s="22">
        <v>154750</v>
      </c>
      <c r="L13" s="22">
        <v>154750</v>
      </c>
      <c r="M13" s="179">
        <v>154750</v>
      </c>
    </row>
    <row r="14" spans="1:13" x14ac:dyDescent="0.25">
      <c r="A14" s="50" t="s">
        <v>2</v>
      </c>
      <c r="B14" s="22">
        <v>52702</v>
      </c>
      <c r="C14" s="22">
        <v>40166</v>
      </c>
      <c r="D14" s="22">
        <v>49418</v>
      </c>
      <c r="E14" s="22">
        <v>55553</v>
      </c>
      <c r="F14" s="22">
        <v>125148</v>
      </c>
      <c r="G14" s="22">
        <v>33467</v>
      </c>
      <c r="H14" s="189">
        <v>33450</v>
      </c>
      <c r="I14" s="22">
        <v>33450</v>
      </c>
      <c r="J14" s="22">
        <v>33450</v>
      </c>
      <c r="K14" s="22">
        <v>33450</v>
      </c>
      <c r="L14" s="22">
        <v>33450</v>
      </c>
      <c r="M14" s="179">
        <v>33450</v>
      </c>
    </row>
    <row r="15" spans="1:13" x14ac:dyDescent="0.25">
      <c r="A15" s="51" t="s">
        <v>3</v>
      </c>
      <c r="B15" s="22">
        <v>0</v>
      </c>
      <c r="C15" s="22">
        <v>0</v>
      </c>
      <c r="D15" s="22">
        <v>0</v>
      </c>
      <c r="E15" s="22">
        <v>0</v>
      </c>
      <c r="F15" s="22">
        <v>0</v>
      </c>
      <c r="G15" s="25">
        <v>0</v>
      </c>
      <c r="H15" s="189">
        <v>0</v>
      </c>
      <c r="I15" s="22">
        <v>0</v>
      </c>
      <c r="J15" s="22">
        <v>0</v>
      </c>
      <c r="K15" s="22">
        <v>0</v>
      </c>
      <c r="L15" s="22">
        <v>0</v>
      </c>
      <c r="M15" s="179">
        <v>0</v>
      </c>
    </row>
    <row r="16" spans="1:13" ht="15.75" thickBot="1" x14ac:dyDescent="0.3">
      <c r="A16" s="52" t="s">
        <v>4</v>
      </c>
      <c r="B16" s="23">
        <f>B13+B14+B15</f>
        <v>136756</v>
      </c>
      <c r="C16" s="23">
        <f t="shared" ref="C16:H16" si="0">C13+C14</f>
        <v>130367</v>
      </c>
      <c r="D16" s="23">
        <f t="shared" si="0"/>
        <v>140578</v>
      </c>
      <c r="E16" s="23">
        <f t="shared" si="0"/>
        <v>148978</v>
      </c>
      <c r="F16" s="23">
        <f t="shared" si="0"/>
        <v>220639</v>
      </c>
      <c r="G16" s="23">
        <f t="shared" si="0"/>
        <v>129297</v>
      </c>
      <c r="H16" s="190">
        <f t="shared" si="0"/>
        <v>177800</v>
      </c>
      <c r="I16" s="23">
        <f t="shared" ref="I16:J16" si="1">I13+I14</f>
        <v>188200</v>
      </c>
      <c r="J16" s="23">
        <f t="shared" si="1"/>
        <v>188200</v>
      </c>
      <c r="K16" s="23">
        <f t="shared" ref="K16:L16" si="2">K13+K14</f>
        <v>188200</v>
      </c>
      <c r="L16" s="26">
        <f t="shared" si="2"/>
        <v>188200</v>
      </c>
      <c r="M16" s="27">
        <f t="shared" ref="M16" si="3">M13+M14</f>
        <v>188200</v>
      </c>
    </row>
    <row r="17" spans="1:15" x14ac:dyDescent="0.25">
      <c r="A17" s="48"/>
      <c r="B17" s="37"/>
      <c r="C17" s="37"/>
      <c r="D17" s="37"/>
      <c r="E17" s="53"/>
      <c r="F17" s="37"/>
      <c r="G17" s="36"/>
      <c r="H17" s="191"/>
      <c r="I17" s="37"/>
      <c r="J17" s="37"/>
      <c r="K17" s="37"/>
      <c r="L17" s="36"/>
      <c r="M17" s="38"/>
    </row>
    <row r="18" spans="1:15" x14ac:dyDescent="0.25">
      <c r="A18" s="51" t="s">
        <v>5</v>
      </c>
      <c r="B18" s="22">
        <v>1451158</v>
      </c>
      <c r="C18" s="22">
        <v>960151</v>
      </c>
      <c r="D18" s="22">
        <v>1067184</v>
      </c>
      <c r="E18" s="24">
        <v>1762868</v>
      </c>
      <c r="F18" s="24">
        <v>762879</v>
      </c>
      <c r="G18" s="24">
        <v>845896</v>
      </c>
      <c r="H18" s="192">
        <v>646183</v>
      </c>
      <c r="I18" s="24">
        <v>562466</v>
      </c>
      <c r="J18" s="24">
        <v>562466</v>
      </c>
      <c r="K18" s="24">
        <v>562466</v>
      </c>
      <c r="L18" s="24">
        <v>562466</v>
      </c>
      <c r="M18" s="179">
        <v>562466</v>
      </c>
      <c r="N18" s="10"/>
      <c r="O18" s="10"/>
    </row>
    <row r="19" spans="1:15" x14ac:dyDescent="0.25">
      <c r="A19" s="51" t="s">
        <v>14</v>
      </c>
      <c r="B19" s="22">
        <v>260210</v>
      </c>
      <c r="C19" s="22">
        <v>269035</v>
      </c>
      <c r="D19" s="22">
        <v>312756</v>
      </c>
      <c r="E19" s="24">
        <v>320138</v>
      </c>
      <c r="F19" s="24">
        <v>334419</v>
      </c>
      <c r="G19" s="24">
        <v>345276</v>
      </c>
      <c r="H19" s="192">
        <v>352421</v>
      </c>
      <c r="I19" s="24">
        <v>352421</v>
      </c>
      <c r="J19" s="24">
        <v>352421</v>
      </c>
      <c r="K19" s="24">
        <v>352421</v>
      </c>
      <c r="L19" s="24">
        <v>352421</v>
      </c>
      <c r="M19" s="179">
        <v>352421</v>
      </c>
      <c r="N19" s="10"/>
      <c r="O19" s="10"/>
    </row>
    <row r="20" spans="1:15" x14ac:dyDescent="0.25">
      <c r="A20" s="51" t="s">
        <v>15</v>
      </c>
      <c r="B20" s="22">
        <v>60260</v>
      </c>
      <c r="C20" s="22">
        <v>59910</v>
      </c>
      <c r="D20" s="22">
        <v>61062</v>
      </c>
      <c r="E20" s="24">
        <v>68228</v>
      </c>
      <c r="F20" s="24">
        <v>71952</v>
      </c>
      <c r="G20" s="24">
        <v>81805</v>
      </c>
      <c r="H20" s="192">
        <v>84736</v>
      </c>
      <c r="I20" s="24">
        <v>84736</v>
      </c>
      <c r="J20" s="24">
        <v>84736</v>
      </c>
      <c r="K20" s="24">
        <v>84736</v>
      </c>
      <c r="L20" s="24">
        <v>84736</v>
      </c>
      <c r="M20" s="179">
        <v>84736</v>
      </c>
      <c r="N20" s="10"/>
      <c r="O20" s="10"/>
    </row>
    <row r="21" spans="1:15" ht="15.75" thickBot="1" x14ac:dyDescent="0.3">
      <c r="A21" s="52" t="s">
        <v>6</v>
      </c>
      <c r="B21" s="23">
        <f t="shared" ref="B21:H21" si="4">B16+B18</f>
        <v>1587914</v>
      </c>
      <c r="C21" s="23">
        <f t="shared" si="4"/>
        <v>1090518</v>
      </c>
      <c r="D21" s="23">
        <f t="shared" si="4"/>
        <v>1207762</v>
      </c>
      <c r="E21" s="23">
        <f>E16+E18</f>
        <v>1911846</v>
      </c>
      <c r="F21" s="23">
        <f>F16+F18</f>
        <v>983518</v>
      </c>
      <c r="G21" s="23">
        <f>G16+G18</f>
        <v>975193</v>
      </c>
      <c r="H21" s="190">
        <f t="shared" si="4"/>
        <v>823983</v>
      </c>
      <c r="I21" s="23">
        <f t="shared" ref="I21:J21" si="5">I16+I18</f>
        <v>750666</v>
      </c>
      <c r="J21" s="23">
        <f t="shared" si="5"/>
        <v>750666</v>
      </c>
      <c r="K21" s="23">
        <f t="shared" ref="K21:L21" si="6">K16+K18</f>
        <v>750666</v>
      </c>
      <c r="L21" s="26">
        <f t="shared" si="6"/>
        <v>750666</v>
      </c>
      <c r="M21" s="27">
        <f t="shared" ref="M21" si="7">M16+M18</f>
        <v>750666</v>
      </c>
    </row>
    <row r="22" spans="1:15" ht="15.75" thickBot="1" x14ac:dyDescent="0.3">
      <c r="A22" s="54"/>
      <c r="B22" s="55"/>
      <c r="C22" s="55"/>
      <c r="D22" s="55"/>
      <c r="E22" s="56"/>
      <c r="F22" s="55"/>
      <c r="G22" s="36"/>
      <c r="H22" s="191"/>
      <c r="I22" s="37"/>
      <c r="J22" s="37"/>
      <c r="K22" s="37"/>
      <c r="L22" s="36"/>
      <c r="M22" s="70"/>
    </row>
    <row r="23" spans="1:15" x14ac:dyDescent="0.25">
      <c r="A23" s="57" t="s">
        <v>7</v>
      </c>
      <c r="B23" s="39">
        <v>717372</v>
      </c>
      <c r="C23" s="39">
        <v>691970</v>
      </c>
      <c r="D23" s="39">
        <v>777769</v>
      </c>
      <c r="E23" s="39">
        <v>847404</v>
      </c>
      <c r="F23" s="39">
        <v>915249</v>
      </c>
      <c r="G23" s="39">
        <v>742538</v>
      </c>
      <c r="H23" s="193">
        <v>685327</v>
      </c>
      <c r="I23" s="39">
        <v>680538</v>
      </c>
      <c r="J23" s="39">
        <v>680538</v>
      </c>
      <c r="K23" s="39">
        <v>680538</v>
      </c>
      <c r="L23" s="39">
        <v>680538</v>
      </c>
      <c r="M23" s="181">
        <v>680538</v>
      </c>
    </row>
    <row r="24" spans="1:15" x14ac:dyDescent="0.25">
      <c r="A24" s="50" t="s">
        <v>8</v>
      </c>
      <c r="B24" s="58">
        <v>791576</v>
      </c>
      <c r="C24" s="58">
        <v>380027</v>
      </c>
      <c r="D24" s="58">
        <v>407435</v>
      </c>
      <c r="E24" s="59">
        <v>597726</v>
      </c>
      <c r="F24" s="58">
        <v>881851</v>
      </c>
      <c r="G24" s="40">
        <v>247655</v>
      </c>
      <c r="H24" s="194">
        <v>138656</v>
      </c>
      <c r="I24" s="58">
        <v>70128</v>
      </c>
      <c r="J24" s="58">
        <v>70128</v>
      </c>
      <c r="K24" s="58">
        <v>70128</v>
      </c>
      <c r="L24" s="58">
        <v>70128</v>
      </c>
      <c r="M24" s="180">
        <v>70128</v>
      </c>
    </row>
    <row r="25" spans="1:15" ht="15.75" thickBot="1" x14ac:dyDescent="0.3">
      <c r="A25" s="52" t="s">
        <v>9</v>
      </c>
      <c r="B25" s="23">
        <f t="shared" ref="B25:H25" si="8">B23+B24</f>
        <v>1508948</v>
      </c>
      <c r="C25" s="23">
        <f t="shared" si="8"/>
        <v>1071997</v>
      </c>
      <c r="D25" s="23">
        <f t="shared" si="8"/>
        <v>1185204</v>
      </c>
      <c r="E25" s="23">
        <f t="shared" si="8"/>
        <v>1445130</v>
      </c>
      <c r="F25" s="23">
        <f t="shared" si="8"/>
        <v>1797100</v>
      </c>
      <c r="G25" s="23">
        <f t="shared" si="8"/>
        <v>990193</v>
      </c>
      <c r="H25" s="190">
        <f t="shared" si="8"/>
        <v>823983</v>
      </c>
      <c r="I25" s="23">
        <f t="shared" ref="I25:J25" si="9">I23+I24</f>
        <v>750666</v>
      </c>
      <c r="J25" s="23">
        <f t="shared" si="9"/>
        <v>750666</v>
      </c>
      <c r="K25" s="23">
        <f t="shared" ref="K25:L25" si="10">K23+K24</f>
        <v>750666</v>
      </c>
      <c r="L25" s="26">
        <f t="shared" si="10"/>
        <v>750666</v>
      </c>
      <c r="M25" s="27">
        <f t="shared" ref="M25" si="11">M23+M24</f>
        <v>750666</v>
      </c>
    </row>
    <row r="26" spans="1:15" ht="15.75" thickBot="1" x14ac:dyDescent="0.3">
      <c r="A26" s="60"/>
      <c r="B26" s="55"/>
      <c r="C26" s="55"/>
      <c r="D26" s="55"/>
      <c r="E26" s="56"/>
      <c r="F26" s="55"/>
      <c r="G26" s="41"/>
      <c r="H26" s="195"/>
      <c r="I26" s="55"/>
      <c r="J26" s="55"/>
      <c r="K26" s="55"/>
      <c r="L26" s="41"/>
      <c r="M26" s="71"/>
    </row>
    <row r="27" spans="1:15" ht="15.75" thickBot="1" x14ac:dyDescent="0.3">
      <c r="A27" s="61" t="s">
        <v>10</v>
      </c>
      <c r="B27" s="42">
        <f t="shared" ref="B27:J27" si="12">B21-B25</f>
        <v>78966</v>
      </c>
      <c r="C27" s="42">
        <f t="shared" si="12"/>
        <v>18521</v>
      </c>
      <c r="D27" s="42">
        <f t="shared" si="12"/>
        <v>22558</v>
      </c>
      <c r="E27" s="42">
        <f t="shared" si="12"/>
        <v>466716</v>
      </c>
      <c r="F27" s="42">
        <f t="shared" si="12"/>
        <v>-813582</v>
      </c>
      <c r="G27" s="42">
        <f t="shared" si="12"/>
        <v>-15000</v>
      </c>
      <c r="H27" s="196">
        <f t="shared" si="12"/>
        <v>0</v>
      </c>
      <c r="I27" s="42">
        <f t="shared" si="12"/>
        <v>0</v>
      </c>
      <c r="J27" s="42">
        <f t="shared" si="12"/>
        <v>0</v>
      </c>
      <c r="K27" s="42">
        <f t="shared" ref="K27:L27" si="13">K21-K25</f>
        <v>0</v>
      </c>
      <c r="L27" s="72">
        <f t="shared" si="13"/>
        <v>0</v>
      </c>
      <c r="M27" s="73">
        <f t="shared" ref="M27" si="14">M21-M25</f>
        <v>0</v>
      </c>
    </row>
    <row r="28" spans="1:15" x14ac:dyDescent="0.25">
      <c r="A28" s="62"/>
      <c r="B28" s="63"/>
      <c r="C28" s="63"/>
      <c r="D28" s="63"/>
      <c r="E28" s="63"/>
      <c r="F28" s="63"/>
      <c r="G28" s="43"/>
      <c r="H28" s="197"/>
      <c r="I28" s="63"/>
      <c r="J28" s="63"/>
      <c r="K28" s="63"/>
      <c r="L28" s="43"/>
      <c r="M28" s="74"/>
    </row>
    <row r="29" spans="1:15" ht="24.75" customHeight="1" x14ac:dyDescent="0.25">
      <c r="A29" s="64" t="s">
        <v>11</v>
      </c>
      <c r="B29" s="65">
        <v>0</v>
      </c>
      <c r="C29" s="65">
        <v>0</v>
      </c>
      <c r="D29" s="65">
        <v>0</v>
      </c>
      <c r="E29" s="66">
        <v>0</v>
      </c>
      <c r="F29" s="65">
        <v>0</v>
      </c>
      <c r="G29" s="44">
        <v>0</v>
      </c>
      <c r="H29" s="198">
        <v>0</v>
      </c>
      <c r="I29" s="65">
        <v>0</v>
      </c>
      <c r="J29" s="65">
        <v>0</v>
      </c>
      <c r="K29" s="65">
        <v>0</v>
      </c>
      <c r="L29" s="44">
        <v>0</v>
      </c>
      <c r="M29" s="75">
        <v>0</v>
      </c>
    </row>
    <row r="30" spans="1:15" ht="15.75" thickBot="1" x14ac:dyDescent="0.3">
      <c r="A30" s="67" t="s">
        <v>16</v>
      </c>
      <c r="B30" s="68">
        <v>0</v>
      </c>
      <c r="C30" s="68">
        <v>0</v>
      </c>
      <c r="D30" s="68">
        <v>0</v>
      </c>
      <c r="E30" s="69">
        <v>0</v>
      </c>
      <c r="F30" s="68">
        <v>0</v>
      </c>
      <c r="G30" s="45">
        <v>0</v>
      </c>
      <c r="H30" s="199">
        <v>0</v>
      </c>
      <c r="I30" s="68">
        <v>0</v>
      </c>
      <c r="J30" s="68">
        <v>0</v>
      </c>
      <c r="K30" s="68">
        <v>0</v>
      </c>
      <c r="L30" s="45">
        <v>0</v>
      </c>
      <c r="M30" s="76">
        <v>0</v>
      </c>
    </row>
    <row r="33" spans="1:12" x14ac:dyDescent="0.25">
      <c r="A33" s="11"/>
      <c r="B33" s="11"/>
      <c r="C33" s="11"/>
      <c r="D33" s="11"/>
      <c r="E33" s="11"/>
      <c r="F33" s="11"/>
      <c r="G33" s="11"/>
      <c r="H33" s="200"/>
      <c r="I33" s="11"/>
      <c r="J33" s="11"/>
      <c r="K33" s="11"/>
      <c r="L33" s="11"/>
    </row>
    <row r="34" spans="1:12" x14ac:dyDescent="0.25">
      <c r="A34" s="11"/>
      <c r="B34" s="11"/>
      <c r="C34" s="12"/>
      <c r="D34" s="12"/>
      <c r="E34" s="12"/>
      <c r="F34" s="12"/>
      <c r="G34" s="12"/>
      <c r="H34" s="201"/>
      <c r="I34" s="11"/>
      <c r="J34" s="11"/>
      <c r="K34" s="11"/>
      <c r="L34" s="11"/>
    </row>
    <row r="35" spans="1:12" x14ac:dyDescent="0.25">
      <c r="A35" s="11"/>
      <c r="B35" s="11"/>
      <c r="C35" s="12"/>
      <c r="D35" s="12"/>
      <c r="E35" s="12"/>
      <c r="F35" s="12"/>
      <c r="G35" s="12"/>
      <c r="H35" s="201"/>
      <c r="I35" s="11"/>
      <c r="J35" s="11"/>
      <c r="K35" s="11"/>
      <c r="L35" s="11"/>
    </row>
    <row r="36" spans="1:12" x14ac:dyDescent="0.25">
      <c r="A36" s="11"/>
      <c r="B36" s="13"/>
      <c r="C36" s="12"/>
      <c r="D36" s="12"/>
      <c r="E36" s="12"/>
      <c r="F36" s="12"/>
      <c r="G36" s="12"/>
      <c r="H36" s="201"/>
      <c r="I36" s="11"/>
      <c r="J36" s="11"/>
      <c r="K36" s="11"/>
      <c r="L36" s="11"/>
    </row>
    <row r="37" spans="1:12" x14ac:dyDescent="0.25">
      <c r="A37" s="11"/>
      <c r="B37" s="11"/>
      <c r="C37" s="12"/>
      <c r="D37" s="12"/>
      <c r="E37" s="12"/>
      <c r="F37" s="12"/>
      <c r="G37" s="12"/>
      <c r="H37" s="201"/>
      <c r="I37" s="11"/>
      <c r="J37" s="11"/>
      <c r="K37" s="11"/>
      <c r="L37" s="11"/>
    </row>
    <row r="38" spans="1:12" x14ac:dyDescent="0.25">
      <c r="A38" s="11"/>
      <c r="B38" s="11"/>
      <c r="C38" s="12"/>
      <c r="D38" s="12"/>
      <c r="E38" s="12"/>
      <c r="F38" s="12"/>
      <c r="G38" s="12"/>
      <c r="H38" s="201"/>
      <c r="I38" s="11"/>
      <c r="J38" s="11"/>
      <c r="K38" s="11"/>
      <c r="L38" s="11"/>
    </row>
    <row r="39" spans="1:12" x14ac:dyDescent="0.25">
      <c r="A39" s="11"/>
      <c r="B39" s="11"/>
      <c r="C39" s="12"/>
      <c r="D39" s="12"/>
      <c r="E39" s="12"/>
      <c r="F39" s="12"/>
      <c r="G39" s="12"/>
      <c r="H39" s="201"/>
      <c r="I39" s="11"/>
      <c r="J39" s="11"/>
      <c r="K39" s="11"/>
      <c r="L39" s="11"/>
    </row>
    <row r="40" spans="1:12" x14ac:dyDescent="0.25">
      <c r="A40" s="11"/>
      <c r="B40" s="11"/>
      <c r="C40" s="12"/>
      <c r="D40" s="12"/>
      <c r="E40" s="12"/>
      <c r="F40" s="12"/>
      <c r="G40" s="12"/>
      <c r="H40" s="201"/>
      <c r="I40" s="11"/>
      <c r="J40" s="11"/>
      <c r="K40" s="11"/>
      <c r="L40" s="11"/>
    </row>
    <row r="41" spans="1:12" x14ac:dyDescent="0.25">
      <c r="A41" s="11"/>
      <c r="B41" s="11"/>
      <c r="C41" s="11"/>
      <c r="D41" s="11"/>
      <c r="E41" s="11"/>
      <c r="F41" s="11"/>
      <c r="G41" s="11"/>
      <c r="H41" s="200"/>
      <c r="I41" s="11"/>
      <c r="J41" s="11"/>
      <c r="K41" s="11"/>
      <c r="L41" s="11"/>
    </row>
  </sheetData>
  <mergeCells count="3">
    <mergeCell ref="G4:I4"/>
    <mergeCell ref="A7:L7"/>
    <mergeCell ref="K4:M4"/>
  </mergeCells>
  <phoneticPr fontId="0" type="noConversion"/>
  <pageMargins left="0.15748031496062992" right="0.15748031496062992" top="0.78740157480314965" bottom="0.78740157480314965" header="0.39370078740157483" footer="0.31496062992125984"/>
  <pageSetup paperSize="9" scale="7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5F138B-4122-4613-933F-E031876246EF}">
  <dimension ref="B1:J163"/>
  <sheetViews>
    <sheetView topLeftCell="A52" workbookViewId="0">
      <selection activeCell="D163" sqref="D163"/>
    </sheetView>
  </sheetViews>
  <sheetFormatPr defaultRowHeight="15" x14ac:dyDescent="0.25"/>
  <cols>
    <col min="1" max="1" width="6.140625" style="78" customWidth="1"/>
    <col min="2" max="2" width="28.5703125" style="77" customWidth="1"/>
    <col min="3" max="3" width="12.7109375" style="77" customWidth="1"/>
    <col min="4" max="9" width="12.7109375" style="78" customWidth="1"/>
    <col min="10" max="10" width="9.140625" style="80"/>
    <col min="11" max="16384" width="9.140625" style="78"/>
  </cols>
  <sheetData>
    <row r="1" spans="2:9" ht="15" customHeight="1" x14ac:dyDescent="0.25">
      <c r="H1" s="79"/>
      <c r="I1" s="79" t="s">
        <v>71</v>
      </c>
    </row>
    <row r="2" spans="2:9" ht="15" customHeight="1" x14ac:dyDescent="0.25">
      <c r="B2" s="204" t="s">
        <v>77</v>
      </c>
      <c r="C2" s="204"/>
      <c r="D2" s="204"/>
      <c r="E2" s="204"/>
      <c r="F2" s="204"/>
      <c r="G2" s="204"/>
      <c r="H2" s="204"/>
    </row>
    <row r="3" spans="2:9" ht="15" customHeight="1" thickBot="1" x14ac:dyDescent="0.3">
      <c r="B3" s="205"/>
      <c r="C3" s="205"/>
      <c r="D3" s="205"/>
      <c r="E3" s="205"/>
      <c r="F3" s="205"/>
      <c r="G3" s="205"/>
      <c r="H3" s="205"/>
      <c r="I3" s="81" t="s">
        <v>20</v>
      </c>
    </row>
    <row r="4" spans="2:9" ht="30.75" thickBot="1" x14ac:dyDescent="0.3">
      <c r="B4" s="82" t="s">
        <v>26</v>
      </c>
      <c r="C4" s="83"/>
      <c r="D4" s="84">
        <v>2020</v>
      </c>
      <c r="E4" s="85">
        <v>2021</v>
      </c>
      <c r="F4" s="85">
        <v>2022</v>
      </c>
      <c r="G4" s="84">
        <v>2023</v>
      </c>
      <c r="H4" s="86">
        <v>2024</v>
      </c>
      <c r="I4" s="86">
        <v>2025</v>
      </c>
    </row>
    <row r="5" spans="2:9" ht="5.0999999999999996" customHeight="1" thickBot="1" x14ac:dyDescent="0.3">
      <c r="B5" s="87"/>
      <c r="C5" s="87"/>
      <c r="D5" s="88"/>
      <c r="E5" s="88"/>
      <c r="F5" s="88"/>
      <c r="G5" s="88"/>
      <c r="H5" s="88"/>
      <c r="I5" s="88"/>
    </row>
    <row r="6" spans="2:9" x14ac:dyDescent="0.25">
      <c r="B6" s="89" t="s">
        <v>27</v>
      </c>
      <c r="C6" s="90" t="s">
        <v>28</v>
      </c>
      <c r="D6" s="91">
        <f>D7-D8</f>
        <v>2280</v>
      </c>
      <c r="E6" s="92">
        <f>D6</f>
        <v>2280</v>
      </c>
      <c r="F6" s="93">
        <v>2050</v>
      </c>
      <c r="G6" s="94">
        <v>2050</v>
      </c>
      <c r="H6" s="95">
        <v>2050</v>
      </c>
      <c r="I6" s="95">
        <v>2050</v>
      </c>
    </row>
    <row r="7" spans="2:9" x14ac:dyDescent="0.25">
      <c r="B7" s="96"/>
      <c r="C7" s="90" t="s">
        <v>29</v>
      </c>
      <c r="D7" s="91">
        <v>6465</v>
      </c>
      <c r="E7" s="94">
        <f t="shared" ref="E7:E40" si="0">D7</f>
        <v>6465</v>
      </c>
      <c r="F7" s="95">
        <f t="shared" ref="F7:I7" si="1">E7+(E7/100*2.5)</f>
        <v>6626.625</v>
      </c>
      <c r="G7" s="95">
        <f t="shared" si="1"/>
        <v>6792.2906249999996</v>
      </c>
      <c r="H7" s="95">
        <f t="shared" si="1"/>
        <v>6962.0978906249993</v>
      </c>
      <c r="I7" s="95">
        <f t="shared" si="1"/>
        <v>7136.1503378906245</v>
      </c>
    </row>
    <row r="8" spans="2:9" ht="15.75" thickBot="1" x14ac:dyDescent="0.3">
      <c r="B8" s="96"/>
      <c r="C8" s="97" t="s">
        <v>30</v>
      </c>
      <c r="D8" s="98">
        <v>4185</v>
      </c>
      <c r="E8" s="99">
        <f t="shared" si="0"/>
        <v>4185</v>
      </c>
      <c r="F8" s="100">
        <f t="shared" ref="F8:I8" si="2">F7-F6</f>
        <v>4576.625</v>
      </c>
      <c r="G8" s="98">
        <f t="shared" si="2"/>
        <v>4742.2906249999996</v>
      </c>
      <c r="H8" s="101">
        <f t="shared" si="2"/>
        <v>4912.0978906249993</v>
      </c>
      <c r="I8" s="101">
        <f t="shared" si="2"/>
        <v>5086.1503378906245</v>
      </c>
    </row>
    <row r="9" spans="2:9" ht="5.0999999999999996" customHeight="1" thickBot="1" x14ac:dyDescent="0.3">
      <c r="B9" s="102"/>
      <c r="C9" s="103"/>
      <c r="D9" s="104"/>
      <c r="E9" s="104">
        <f t="shared" si="0"/>
        <v>0</v>
      </c>
      <c r="F9" s="104"/>
      <c r="G9" s="104"/>
      <c r="H9" s="104"/>
      <c r="I9" s="104"/>
    </row>
    <row r="10" spans="2:9" x14ac:dyDescent="0.25">
      <c r="B10" s="89" t="s">
        <v>31</v>
      </c>
      <c r="C10" s="90" t="s">
        <v>28</v>
      </c>
      <c r="D10" s="91">
        <f>D11-D12</f>
        <v>7206</v>
      </c>
      <c r="E10" s="92">
        <f t="shared" si="0"/>
        <v>7206</v>
      </c>
      <c r="F10" s="93">
        <v>7444.3</v>
      </c>
      <c r="G10" s="94">
        <v>7593.2</v>
      </c>
      <c r="H10" s="95">
        <v>7745</v>
      </c>
      <c r="I10" s="95">
        <v>7745</v>
      </c>
    </row>
    <row r="11" spans="2:9" x14ac:dyDescent="0.25">
      <c r="B11" s="96"/>
      <c r="C11" s="90" t="s">
        <v>29</v>
      </c>
      <c r="D11" s="91">
        <v>8333</v>
      </c>
      <c r="E11" s="94">
        <f t="shared" si="0"/>
        <v>8333</v>
      </c>
      <c r="F11" s="95">
        <f t="shared" ref="F11:I11" si="3">E11+(E11/100*2.5)</f>
        <v>8541.3250000000007</v>
      </c>
      <c r="G11" s="95">
        <f t="shared" si="3"/>
        <v>8754.8581250000007</v>
      </c>
      <c r="H11" s="95">
        <f t="shared" si="3"/>
        <v>8973.7295781250014</v>
      </c>
      <c r="I11" s="95">
        <f t="shared" si="3"/>
        <v>9198.072817578126</v>
      </c>
    </row>
    <row r="12" spans="2:9" ht="15.75" thickBot="1" x14ac:dyDescent="0.3">
      <c r="B12" s="96"/>
      <c r="C12" s="97" t="s">
        <v>30</v>
      </c>
      <c r="D12" s="98">
        <v>1127</v>
      </c>
      <c r="E12" s="99">
        <f t="shared" si="0"/>
        <v>1127</v>
      </c>
      <c r="F12" s="100">
        <f t="shared" ref="F12:I12" si="4">F11-F10</f>
        <v>1097.0250000000005</v>
      </c>
      <c r="G12" s="98">
        <f t="shared" si="4"/>
        <v>1161.6581250000008</v>
      </c>
      <c r="H12" s="101">
        <f t="shared" si="4"/>
        <v>1228.7295781250014</v>
      </c>
      <c r="I12" s="101">
        <f t="shared" si="4"/>
        <v>1453.072817578126</v>
      </c>
    </row>
    <row r="13" spans="2:9" ht="5.0999999999999996" customHeight="1" thickBot="1" x14ac:dyDescent="0.3">
      <c r="B13" s="102"/>
      <c r="C13" s="103"/>
      <c r="D13" s="104"/>
      <c r="E13" s="104">
        <f t="shared" si="0"/>
        <v>0</v>
      </c>
      <c r="F13" s="104"/>
      <c r="G13" s="104"/>
      <c r="H13" s="104"/>
      <c r="I13" s="104"/>
    </row>
    <row r="14" spans="2:9" x14ac:dyDescent="0.25">
      <c r="B14" s="89" t="s">
        <v>32</v>
      </c>
      <c r="C14" s="90" t="s">
        <v>28</v>
      </c>
      <c r="D14" s="91">
        <f>D15-D16</f>
        <v>2398</v>
      </c>
      <c r="E14" s="92">
        <f t="shared" si="0"/>
        <v>2398</v>
      </c>
      <c r="F14" s="93">
        <v>2270</v>
      </c>
      <c r="G14" s="94">
        <v>2320</v>
      </c>
      <c r="H14" s="95">
        <v>2360</v>
      </c>
      <c r="I14" s="95">
        <v>2360</v>
      </c>
    </row>
    <row r="15" spans="2:9" x14ac:dyDescent="0.25">
      <c r="B15" s="96"/>
      <c r="C15" s="90" t="s">
        <v>29</v>
      </c>
      <c r="D15" s="91">
        <v>3958</v>
      </c>
      <c r="E15" s="94">
        <f t="shared" si="0"/>
        <v>3958</v>
      </c>
      <c r="F15" s="95">
        <f t="shared" ref="F15:I15" si="5">E15+(E15/100*2.5)</f>
        <v>4056.95</v>
      </c>
      <c r="G15" s="95">
        <f t="shared" si="5"/>
        <v>4158.3737499999997</v>
      </c>
      <c r="H15" s="95">
        <f t="shared" si="5"/>
        <v>4262.3330937499995</v>
      </c>
      <c r="I15" s="95">
        <f t="shared" si="5"/>
        <v>4368.8914210937492</v>
      </c>
    </row>
    <row r="16" spans="2:9" ht="15.75" thickBot="1" x14ac:dyDescent="0.3">
      <c r="B16" s="96"/>
      <c r="C16" s="97" t="s">
        <v>30</v>
      </c>
      <c r="D16" s="98">
        <v>1560</v>
      </c>
      <c r="E16" s="99">
        <f t="shared" si="0"/>
        <v>1560</v>
      </c>
      <c r="F16" s="100">
        <f t="shared" ref="F16:I16" si="6">F15-F14</f>
        <v>1786.9499999999998</v>
      </c>
      <c r="G16" s="98">
        <f t="shared" si="6"/>
        <v>1838.3737499999997</v>
      </c>
      <c r="H16" s="101">
        <f t="shared" si="6"/>
        <v>1902.3330937499995</v>
      </c>
      <c r="I16" s="101">
        <f t="shared" si="6"/>
        <v>2008.8914210937492</v>
      </c>
    </row>
    <row r="17" spans="2:9" ht="5.0999999999999996" customHeight="1" thickBot="1" x14ac:dyDescent="0.3">
      <c r="B17" s="102"/>
      <c r="C17" s="103"/>
      <c r="D17" s="104"/>
      <c r="E17" s="104">
        <f t="shared" si="0"/>
        <v>0</v>
      </c>
      <c r="F17" s="104"/>
      <c r="G17" s="104"/>
      <c r="H17" s="104"/>
      <c r="I17" s="104"/>
    </row>
    <row r="18" spans="2:9" x14ac:dyDescent="0.25">
      <c r="B18" s="89" t="s">
        <v>33</v>
      </c>
      <c r="C18" s="90" t="s">
        <v>28</v>
      </c>
      <c r="D18" s="91">
        <f>D19-D20</f>
        <v>1433</v>
      </c>
      <c r="E18" s="92">
        <f t="shared" si="0"/>
        <v>1433</v>
      </c>
      <c r="F18" s="93">
        <v>1172.7</v>
      </c>
      <c r="G18" s="94">
        <v>1172.7</v>
      </c>
      <c r="H18" s="95">
        <v>1172.7</v>
      </c>
      <c r="I18" s="95">
        <v>1172.7</v>
      </c>
    </row>
    <row r="19" spans="2:9" x14ac:dyDescent="0.25">
      <c r="B19" s="96"/>
      <c r="C19" s="90" t="s">
        <v>29</v>
      </c>
      <c r="D19" s="91">
        <v>2653</v>
      </c>
      <c r="E19" s="94">
        <f t="shared" si="0"/>
        <v>2653</v>
      </c>
      <c r="F19" s="95">
        <f t="shared" ref="F19:I19" si="7">E19+(E19/100*2.5)</f>
        <v>2719.3249999999998</v>
      </c>
      <c r="G19" s="95">
        <f t="shared" si="7"/>
        <v>2787.308125</v>
      </c>
      <c r="H19" s="95">
        <f t="shared" si="7"/>
        <v>2856.990828125</v>
      </c>
      <c r="I19" s="95">
        <f t="shared" si="7"/>
        <v>2928.415598828125</v>
      </c>
    </row>
    <row r="20" spans="2:9" ht="15.75" thickBot="1" x14ac:dyDescent="0.3">
      <c r="B20" s="96"/>
      <c r="C20" s="97" t="s">
        <v>30</v>
      </c>
      <c r="D20" s="98">
        <v>1220</v>
      </c>
      <c r="E20" s="99">
        <f t="shared" si="0"/>
        <v>1220</v>
      </c>
      <c r="F20" s="100">
        <f t="shared" ref="F20:I20" si="8">F19-F18</f>
        <v>1546.6249999999998</v>
      </c>
      <c r="G20" s="98">
        <f t="shared" si="8"/>
        <v>1614.608125</v>
      </c>
      <c r="H20" s="101">
        <f t="shared" si="8"/>
        <v>1684.290828125</v>
      </c>
      <c r="I20" s="101">
        <f t="shared" si="8"/>
        <v>1755.7155988281249</v>
      </c>
    </row>
    <row r="21" spans="2:9" ht="5.0999999999999996" customHeight="1" thickBot="1" x14ac:dyDescent="0.3">
      <c r="B21" s="102"/>
      <c r="C21" s="103"/>
      <c r="D21" s="104"/>
      <c r="E21" s="104">
        <f t="shared" si="0"/>
        <v>0</v>
      </c>
      <c r="F21" s="104"/>
      <c r="G21" s="104"/>
      <c r="H21" s="104"/>
      <c r="I21" s="104"/>
    </row>
    <row r="22" spans="2:9" x14ac:dyDescent="0.25">
      <c r="B22" s="89" t="s">
        <v>34</v>
      </c>
      <c r="C22" s="90" t="s">
        <v>28</v>
      </c>
      <c r="D22" s="91">
        <f>D23-D24</f>
        <v>1808</v>
      </c>
      <c r="E22" s="92">
        <f t="shared" si="0"/>
        <v>1808</v>
      </c>
      <c r="F22" s="93">
        <f t="shared" ref="F22:I22" si="9">E22*1.05</f>
        <v>1898.4</v>
      </c>
      <c r="G22" s="94">
        <f t="shared" si="9"/>
        <v>1993.3200000000002</v>
      </c>
      <c r="H22" s="95">
        <f t="shared" si="9"/>
        <v>2092.9860000000003</v>
      </c>
      <c r="I22" s="95">
        <f t="shared" si="9"/>
        <v>2197.6353000000004</v>
      </c>
    </row>
    <row r="23" spans="2:9" x14ac:dyDescent="0.25">
      <c r="B23" s="96"/>
      <c r="C23" s="90" t="s">
        <v>29</v>
      </c>
      <c r="D23" s="91">
        <v>3268</v>
      </c>
      <c r="E23" s="94">
        <f t="shared" si="0"/>
        <v>3268</v>
      </c>
      <c r="F23" s="95">
        <f t="shared" ref="F23:I23" si="10">E23+(E23/100*2.5)</f>
        <v>3349.7</v>
      </c>
      <c r="G23" s="95">
        <f t="shared" si="10"/>
        <v>3433.4424999999997</v>
      </c>
      <c r="H23" s="95">
        <f t="shared" si="10"/>
        <v>3519.2785624999997</v>
      </c>
      <c r="I23" s="95">
        <f t="shared" si="10"/>
        <v>3607.2605265624998</v>
      </c>
    </row>
    <row r="24" spans="2:9" ht="15.75" thickBot="1" x14ac:dyDescent="0.3">
      <c r="B24" s="96"/>
      <c r="C24" s="97" t="s">
        <v>30</v>
      </c>
      <c r="D24" s="98">
        <v>1460</v>
      </c>
      <c r="E24" s="99">
        <f t="shared" si="0"/>
        <v>1460</v>
      </c>
      <c r="F24" s="100">
        <f t="shared" ref="F24:I24" si="11">F23-F22</f>
        <v>1451.2999999999997</v>
      </c>
      <c r="G24" s="98">
        <f t="shared" si="11"/>
        <v>1440.1224999999995</v>
      </c>
      <c r="H24" s="101">
        <f t="shared" si="11"/>
        <v>1426.2925624999993</v>
      </c>
      <c r="I24" s="101">
        <f t="shared" si="11"/>
        <v>1409.6252265624994</v>
      </c>
    </row>
    <row r="25" spans="2:9" ht="5.0999999999999996" customHeight="1" thickBot="1" x14ac:dyDescent="0.3">
      <c r="B25" s="102"/>
      <c r="C25" s="103"/>
      <c r="D25" s="104"/>
      <c r="E25" s="104">
        <f t="shared" si="0"/>
        <v>0</v>
      </c>
      <c r="F25" s="104"/>
      <c r="G25" s="104"/>
      <c r="H25" s="104"/>
      <c r="I25" s="104"/>
    </row>
    <row r="26" spans="2:9" x14ac:dyDescent="0.25">
      <c r="B26" s="89" t="s">
        <v>35</v>
      </c>
      <c r="C26" s="90" t="s">
        <v>28</v>
      </c>
      <c r="D26" s="91">
        <f>D27-D28</f>
        <v>1474</v>
      </c>
      <c r="E26" s="92">
        <f t="shared" si="0"/>
        <v>1474</v>
      </c>
      <c r="F26" s="93">
        <v>1539.3</v>
      </c>
      <c r="G26" s="94">
        <v>1616</v>
      </c>
      <c r="H26" s="95">
        <v>1696.8000000000002</v>
      </c>
      <c r="I26" s="95">
        <v>1696.8000000000002</v>
      </c>
    </row>
    <row r="27" spans="2:9" x14ac:dyDescent="0.25">
      <c r="B27" s="96"/>
      <c r="C27" s="90" t="s">
        <v>29</v>
      </c>
      <c r="D27" s="91">
        <v>2429</v>
      </c>
      <c r="E27" s="94">
        <f t="shared" si="0"/>
        <v>2429</v>
      </c>
      <c r="F27" s="95">
        <f t="shared" ref="F27:I27" si="12">E27+(E27/100*2.5)</f>
        <v>2489.7249999999999</v>
      </c>
      <c r="G27" s="95">
        <f t="shared" si="12"/>
        <v>2551.9681249999999</v>
      </c>
      <c r="H27" s="95">
        <f t="shared" si="12"/>
        <v>2615.7673281249999</v>
      </c>
      <c r="I27" s="95">
        <f t="shared" si="12"/>
        <v>2681.161511328125</v>
      </c>
    </row>
    <row r="28" spans="2:9" ht="15.75" thickBot="1" x14ac:dyDescent="0.3">
      <c r="B28" s="96"/>
      <c r="C28" s="97" t="s">
        <v>30</v>
      </c>
      <c r="D28" s="98">
        <v>955</v>
      </c>
      <c r="E28" s="99">
        <f t="shared" si="0"/>
        <v>955</v>
      </c>
      <c r="F28" s="100">
        <f t="shared" ref="F28:I28" si="13">F27-F26</f>
        <v>950.42499999999995</v>
      </c>
      <c r="G28" s="98">
        <f t="shared" si="13"/>
        <v>935.96812499999987</v>
      </c>
      <c r="H28" s="101">
        <f t="shared" si="13"/>
        <v>918.96732812499977</v>
      </c>
      <c r="I28" s="101">
        <f t="shared" si="13"/>
        <v>984.36151132812483</v>
      </c>
    </row>
    <row r="29" spans="2:9" ht="5.0999999999999996" customHeight="1" thickBot="1" x14ac:dyDescent="0.3">
      <c r="B29" s="102"/>
      <c r="C29" s="103"/>
      <c r="D29" s="104"/>
      <c r="E29" s="104">
        <f t="shared" si="0"/>
        <v>0</v>
      </c>
      <c r="F29" s="104"/>
      <c r="G29" s="104"/>
      <c r="H29" s="104"/>
      <c r="I29" s="104"/>
    </row>
    <row r="30" spans="2:9" x14ac:dyDescent="0.25">
      <c r="B30" s="89" t="s">
        <v>36</v>
      </c>
      <c r="C30" s="90" t="s">
        <v>28</v>
      </c>
      <c r="D30" s="91">
        <f>D31-D32</f>
        <v>3036</v>
      </c>
      <c r="E30" s="92">
        <f t="shared" si="0"/>
        <v>3036</v>
      </c>
      <c r="F30" s="93">
        <v>3138.3213750000004</v>
      </c>
      <c r="G30" s="94">
        <v>3295.2374437500007</v>
      </c>
      <c r="H30" s="95">
        <v>3459.9993159375008</v>
      </c>
      <c r="I30" s="95">
        <v>3459.9993159375008</v>
      </c>
    </row>
    <row r="31" spans="2:9" x14ac:dyDescent="0.25">
      <c r="B31" s="96"/>
      <c r="C31" s="90" t="s">
        <v>29</v>
      </c>
      <c r="D31" s="91">
        <v>4840</v>
      </c>
      <c r="E31" s="94">
        <f t="shared" si="0"/>
        <v>4840</v>
      </c>
      <c r="F31" s="95">
        <f t="shared" ref="F31:I31" si="14">E31+(E31/100*2.5)</f>
        <v>4961</v>
      </c>
      <c r="G31" s="95">
        <f t="shared" si="14"/>
        <v>5085.0249999999996</v>
      </c>
      <c r="H31" s="95">
        <f t="shared" si="14"/>
        <v>5212.1506249999993</v>
      </c>
      <c r="I31" s="95">
        <f t="shared" si="14"/>
        <v>5342.4543906249992</v>
      </c>
    </row>
    <row r="32" spans="2:9" ht="15.75" thickBot="1" x14ac:dyDescent="0.3">
      <c r="B32" s="96"/>
      <c r="C32" s="97" t="s">
        <v>30</v>
      </c>
      <c r="D32" s="98">
        <v>1804</v>
      </c>
      <c r="E32" s="99">
        <f t="shared" si="0"/>
        <v>1804</v>
      </c>
      <c r="F32" s="100">
        <f t="shared" ref="F32:I32" si="15">F31-F30</f>
        <v>1822.6786249999996</v>
      </c>
      <c r="G32" s="98">
        <f t="shared" si="15"/>
        <v>1789.7875562499989</v>
      </c>
      <c r="H32" s="101">
        <f t="shared" si="15"/>
        <v>1752.1513090624985</v>
      </c>
      <c r="I32" s="101">
        <f t="shared" si="15"/>
        <v>1882.4550746874984</v>
      </c>
    </row>
    <row r="33" spans="2:10" ht="5.0999999999999996" customHeight="1" thickBot="1" x14ac:dyDescent="0.3">
      <c r="B33" s="102"/>
      <c r="C33" s="103"/>
      <c r="D33" s="104"/>
      <c r="E33" s="104">
        <f t="shared" si="0"/>
        <v>0</v>
      </c>
      <c r="F33" s="104"/>
      <c r="G33" s="104"/>
      <c r="H33" s="104"/>
      <c r="I33" s="104"/>
    </row>
    <row r="34" spans="2:10" x14ac:dyDescent="0.25">
      <c r="B34" s="89" t="s">
        <v>37</v>
      </c>
      <c r="C34" s="90" t="s">
        <v>28</v>
      </c>
      <c r="D34" s="91">
        <f>D35-D36</f>
        <v>1653</v>
      </c>
      <c r="E34" s="92">
        <f t="shared" si="0"/>
        <v>1653</v>
      </c>
      <c r="F34" s="93">
        <v>1595</v>
      </c>
      <c r="G34" s="94">
        <v>1595</v>
      </c>
      <c r="H34" s="95">
        <v>1595</v>
      </c>
      <c r="I34" s="95">
        <v>1595</v>
      </c>
    </row>
    <row r="35" spans="2:10" x14ac:dyDescent="0.25">
      <c r="B35" s="96"/>
      <c r="C35" s="90" t="s">
        <v>29</v>
      </c>
      <c r="D35" s="91">
        <v>3045</v>
      </c>
      <c r="E35" s="94">
        <f t="shared" si="0"/>
        <v>3045</v>
      </c>
      <c r="F35" s="95">
        <f t="shared" ref="F35:I35" si="16">E35+(E35/100*2.5)</f>
        <v>3121.125</v>
      </c>
      <c r="G35" s="95">
        <f t="shared" si="16"/>
        <v>3199.1531249999998</v>
      </c>
      <c r="H35" s="95">
        <f t="shared" si="16"/>
        <v>3279.1319531249997</v>
      </c>
      <c r="I35" s="95">
        <f t="shared" si="16"/>
        <v>3361.1102519531246</v>
      </c>
    </row>
    <row r="36" spans="2:10" ht="15.75" thickBot="1" x14ac:dyDescent="0.3">
      <c r="B36" s="96"/>
      <c r="C36" s="97" t="s">
        <v>30</v>
      </c>
      <c r="D36" s="98">
        <v>1392</v>
      </c>
      <c r="E36" s="99">
        <f t="shared" si="0"/>
        <v>1392</v>
      </c>
      <c r="F36" s="100">
        <f t="shared" ref="F36:I36" si="17">F35-F34</f>
        <v>1526.125</v>
      </c>
      <c r="G36" s="98">
        <f t="shared" si="17"/>
        <v>1604.1531249999998</v>
      </c>
      <c r="H36" s="101">
        <f t="shared" si="17"/>
        <v>1684.1319531249997</v>
      </c>
      <c r="I36" s="101">
        <f t="shared" si="17"/>
        <v>1766.1102519531246</v>
      </c>
    </row>
    <row r="37" spans="2:10" ht="5.0999999999999996" customHeight="1" thickBot="1" x14ac:dyDescent="0.3">
      <c r="B37" s="102"/>
      <c r="C37" s="103"/>
      <c r="D37" s="104"/>
      <c r="E37" s="104">
        <f t="shared" si="0"/>
        <v>0</v>
      </c>
      <c r="F37" s="104"/>
      <c r="G37" s="104"/>
      <c r="H37" s="104"/>
      <c r="I37" s="104"/>
    </row>
    <row r="38" spans="2:10" x14ac:dyDescent="0.25">
      <c r="B38" s="89" t="s">
        <v>38</v>
      </c>
      <c r="C38" s="90" t="s">
        <v>28</v>
      </c>
      <c r="D38" s="91">
        <f>D39-D40</f>
        <v>2733</v>
      </c>
      <c r="E38" s="92">
        <f t="shared" si="0"/>
        <v>2733</v>
      </c>
      <c r="F38" s="93">
        <v>2916.06</v>
      </c>
      <c r="G38" s="94">
        <v>3061.86</v>
      </c>
      <c r="H38" s="95">
        <v>3214.95</v>
      </c>
      <c r="I38" s="95">
        <v>3214.95</v>
      </c>
    </row>
    <row r="39" spans="2:10" x14ac:dyDescent="0.25">
      <c r="B39" s="96"/>
      <c r="C39" s="90" t="s">
        <v>29</v>
      </c>
      <c r="D39" s="91">
        <v>4471</v>
      </c>
      <c r="E39" s="94">
        <f t="shared" si="0"/>
        <v>4471</v>
      </c>
      <c r="F39" s="95">
        <f t="shared" ref="F39:I39" si="18">E39+(E39/100*2.5)</f>
        <v>4582.7749999999996</v>
      </c>
      <c r="G39" s="95">
        <f t="shared" si="18"/>
        <v>4697.3443749999997</v>
      </c>
      <c r="H39" s="95">
        <f t="shared" si="18"/>
        <v>4814.7779843749995</v>
      </c>
      <c r="I39" s="95">
        <f t="shared" si="18"/>
        <v>4935.1474339843744</v>
      </c>
    </row>
    <row r="40" spans="2:10" ht="15.75" thickBot="1" x14ac:dyDescent="0.3">
      <c r="B40" s="105"/>
      <c r="C40" s="106" t="s">
        <v>30</v>
      </c>
      <c r="D40" s="107">
        <v>1738</v>
      </c>
      <c r="E40" s="108">
        <f t="shared" si="0"/>
        <v>1738</v>
      </c>
      <c r="F40" s="109">
        <f t="shared" ref="F40:I40" si="19">F39-F38</f>
        <v>1666.7149999999997</v>
      </c>
      <c r="G40" s="107">
        <f t="shared" si="19"/>
        <v>1635.4843749999995</v>
      </c>
      <c r="H40" s="108">
        <f t="shared" si="19"/>
        <v>1599.8279843749997</v>
      </c>
      <c r="I40" s="108">
        <f t="shared" si="19"/>
        <v>1720.1974339843746</v>
      </c>
    </row>
    <row r="41" spans="2:10" x14ac:dyDescent="0.25">
      <c r="B41" s="110"/>
      <c r="C41" s="111"/>
      <c r="D41" s="100"/>
      <c r="E41" s="100"/>
      <c r="F41" s="100"/>
      <c r="G41" s="100"/>
      <c r="H41" s="100"/>
      <c r="I41" s="100"/>
    </row>
    <row r="42" spans="2:10" x14ac:dyDescent="0.25">
      <c r="B42" s="110"/>
      <c r="C42" s="111"/>
      <c r="D42" s="100"/>
      <c r="E42" s="100"/>
      <c r="F42" s="100"/>
      <c r="G42" s="100"/>
      <c r="H42" s="100"/>
      <c r="I42" s="100"/>
    </row>
    <row r="43" spans="2:10" x14ac:dyDescent="0.25">
      <c r="B43" s="110"/>
      <c r="C43" s="111"/>
      <c r="D43" s="100"/>
      <c r="E43" s="100"/>
      <c r="F43" s="100"/>
      <c r="G43" s="100"/>
      <c r="H43" s="100"/>
      <c r="I43" s="100"/>
    </row>
    <row r="44" spans="2:10" ht="15.75" thickBot="1" x14ac:dyDescent="0.3">
      <c r="B44" s="110"/>
      <c r="C44" s="111"/>
      <c r="D44" s="100"/>
      <c r="E44" s="100"/>
      <c r="F44" s="100"/>
      <c r="G44" s="100"/>
      <c r="H44" s="112"/>
      <c r="I44" s="112" t="s">
        <v>72</v>
      </c>
    </row>
    <row r="45" spans="2:10" x14ac:dyDescent="0.25">
      <c r="B45" s="113" t="s">
        <v>39</v>
      </c>
      <c r="C45" s="114" t="s">
        <v>28</v>
      </c>
      <c r="D45" s="115">
        <f>D46-D47</f>
        <v>1581</v>
      </c>
      <c r="E45" s="92">
        <f>D45</f>
        <v>1581</v>
      </c>
      <c r="F45" s="116">
        <v>1711</v>
      </c>
      <c r="G45" s="92">
        <v>1797</v>
      </c>
      <c r="H45" s="117">
        <v>1887</v>
      </c>
      <c r="I45" s="117">
        <v>1887</v>
      </c>
    </row>
    <row r="46" spans="2:10" x14ac:dyDescent="0.25">
      <c r="B46" s="96"/>
      <c r="C46" s="90" t="s">
        <v>29</v>
      </c>
      <c r="D46" s="91">
        <v>2985</v>
      </c>
      <c r="E46" s="94">
        <f t="shared" ref="E46:E83" si="20">D46</f>
        <v>2985</v>
      </c>
      <c r="F46" s="95">
        <f t="shared" ref="F46:I46" si="21">E46+(E46/100*2.5)</f>
        <v>3059.625</v>
      </c>
      <c r="G46" s="95">
        <f t="shared" si="21"/>
        <v>3136.1156249999999</v>
      </c>
      <c r="H46" s="95">
        <f t="shared" si="21"/>
        <v>3214.518515625</v>
      </c>
      <c r="I46" s="95">
        <f t="shared" si="21"/>
        <v>3294.8814785156251</v>
      </c>
    </row>
    <row r="47" spans="2:10" s="120" customFormat="1" ht="15.75" thickBot="1" x14ac:dyDescent="0.3">
      <c r="B47" s="118"/>
      <c r="C47" s="97" t="s">
        <v>30</v>
      </c>
      <c r="D47" s="98">
        <v>1404</v>
      </c>
      <c r="E47" s="99">
        <f t="shared" si="20"/>
        <v>1404</v>
      </c>
      <c r="F47" s="100">
        <f t="shared" ref="F47:I47" si="22">F46-F45</f>
        <v>1348.625</v>
      </c>
      <c r="G47" s="98">
        <f t="shared" si="22"/>
        <v>1339.1156249999999</v>
      </c>
      <c r="H47" s="101">
        <f t="shared" si="22"/>
        <v>1327.518515625</v>
      </c>
      <c r="I47" s="101">
        <f t="shared" si="22"/>
        <v>1407.8814785156251</v>
      </c>
      <c r="J47" s="119"/>
    </row>
    <row r="48" spans="2:10" s="120" customFormat="1" ht="5.0999999999999996" customHeight="1" thickBot="1" x14ac:dyDescent="0.3">
      <c r="B48" s="121"/>
      <c r="C48" s="103"/>
      <c r="D48" s="122"/>
      <c r="E48" s="122">
        <f t="shared" si="20"/>
        <v>0</v>
      </c>
      <c r="F48" s="122"/>
      <c r="G48" s="122"/>
      <c r="H48" s="122"/>
      <c r="I48" s="122"/>
      <c r="J48" s="119"/>
    </row>
    <row r="49" spans="2:9" x14ac:dyDescent="0.25">
      <c r="B49" s="89" t="s">
        <v>40</v>
      </c>
      <c r="C49" s="90" t="s">
        <v>28</v>
      </c>
      <c r="D49" s="91">
        <f>D50-D51</f>
        <v>1378</v>
      </c>
      <c r="E49" s="92">
        <f t="shared" si="20"/>
        <v>1378</v>
      </c>
      <c r="F49" s="93">
        <v>1220</v>
      </c>
      <c r="G49" s="94">
        <v>1220</v>
      </c>
      <c r="H49" s="95">
        <v>1250</v>
      </c>
      <c r="I49" s="95">
        <v>1250</v>
      </c>
    </row>
    <row r="50" spans="2:9" x14ac:dyDescent="0.25">
      <c r="B50" s="96"/>
      <c r="C50" s="90" t="s">
        <v>29</v>
      </c>
      <c r="D50" s="91">
        <v>2323</v>
      </c>
      <c r="E50" s="94">
        <f t="shared" si="20"/>
        <v>2323</v>
      </c>
      <c r="F50" s="95">
        <f t="shared" ref="F50:I50" si="23">E50+(E50/100*2.5)</f>
        <v>2381.0749999999998</v>
      </c>
      <c r="G50" s="95">
        <f t="shared" si="23"/>
        <v>2440.6018749999998</v>
      </c>
      <c r="H50" s="95">
        <f t="shared" si="23"/>
        <v>2501.6169218749997</v>
      </c>
      <c r="I50" s="95">
        <f t="shared" si="23"/>
        <v>2564.1573449218745</v>
      </c>
    </row>
    <row r="51" spans="2:9" ht="15.75" thickBot="1" x14ac:dyDescent="0.3">
      <c r="B51" s="96"/>
      <c r="C51" s="97" t="s">
        <v>30</v>
      </c>
      <c r="D51" s="98">
        <v>945</v>
      </c>
      <c r="E51" s="99">
        <f t="shared" si="20"/>
        <v>945</v>
      </c>
      <c r="F51" s="100">
        <f t="shared" ref="F51:I51" si="24">F50-F49</f>
        <v>1161.0749999999998</v>
      </c>
      <c r="G51" s="98">
        <f t="shared" si="24"/>
        <v>1220.6018749999998</v>
      </c>
      <c r="H51" s="101">
        <f t="shared" si="24"/>
        <v>1251.6169218749997</v>
      </c>
      <c r="I51" s="101">
        <f t="shared" si="24"/>
        <v>1314.1573449218745</v>
      </c>
    </row>
    <row r="52" spans="2:9" ht="5.0999999999999996" customHeight="1" thickBot="1" x14ac:dyDescent="0.3">
      <c r="B52" s="102"/>
      <c r="C52" s="103"/>
      <c r="D52" s="104"/>
      <c r="E52" s="104">
        <f t="shared" si="20"/>
        <v>0</v>
      </c>
      <c r="F52" s="104"/>
      <c r="G52" s="104"/>
      <c r="H52" s="104"/>
      <c r="I52" s="104"/>
    </row>
    <row r="53" spans="2:9" x14ac:dyDescent="0.25">
      <c r="B53" s="89" t="s">
        <v>41</v>
      </c>
      <c r="C53" s="90" t="s">
        <v>28</v>
      </c>
      <c r="D53" s="91">
        <f>D54-D55</f>
        <v>2456</v>
      </c>
      <c r="E53" s="92">
        <f t="shared" si="20"/>
        <v>2456</v>
      </c>
      <c r="F53" s="93">
        <v>2423</v>
      </c>
      <c r="G53" s="94">
        <v>2423</v>
      </c>
      <c r="H53" s="95">
        <v>2423</v>
      </c>
      <c r="I53" s="95">
        <v>2423</v>
      </c>
    </row>
    <row r="54" spans="2:9" x14ac:dyDescent="0.25">
      <c r="B54" s="96"/>
      <c r="C54" s="90" t="s">
        <v>29</v>
      </c>
      <c r="D54" s="91">
        <v>4079</v>
      </c>
      <c r="E54" s="94">
        <f t="shared" si="20"/>
        <v>4079</v>
      </c>
      <c r="F54" s="95">
        <f t="shared" ref="F54:I54" si="25">E54+(E54/100*2.5)</f>
        <v>4180.9750000000004</v>
      </c>
      <c r="G54" s="95">
        <f t="shared" si="25"/>
        <v>4285.4993750000003</v>
      </c>
      <c r="H54" s="95">
        <f t="shared" si="25"/>
        <v>4392.6368593750003</v>
      </c>
      <c r="I54" s="95">
        <f t="shared" si="25"/>
        <v>4502.4527808593757</v>
      </c>
    </row>
    <row r="55" spans="2:9" ht="15.75" thickBot="1" x14ac:dyDescent="0.3">
      <c r="B55" s="96"/>
      <c r="C55" s="97" t="s">
        <v>30</v>
      </c>
      <c r="D55" s="98">
        <v>1623</v>
      </c>
      <c r="E55" s="99">
        <f t="shared" si="20"/>
        <v>1623</v>
      </c>
      <c r="F55" s="100">
        <f t="shared" ref="F55:I55" si="26">F54-F53</f>
        <v>1757.9750000000004</v>
      </c>
      <c r="G55" s="98">
        <f t="shared" si="26"/>
        <v>1862.4993750000003</v>
      </c>
      <c r="H55" s="101">
        <f t="shared" si="26"/>
        <v>1969.6368593750003</v>
      </c>
      <c r="I55" s="101">
        <f t="shared" si="26"/>
        <v>2079.4527808593757</v>
      </c>
    </row>
    <row r="56" spans="2:9" ht="5.0999999999999996" customHeight="1" thickBot="1" x14ac:dyDescent="0.3">
      <c r="B56" s="102"/>
      <c r="C56" s="103"/>
      <c r="D56" s="104"/>
      <c r="E56" s="104">
        <f t="shared" si="20"/>
        <v>0</v>
      </c>
      <c r="F56" s="104"/>
      <c r="G56" s="104"/>
      <c r="H56" s="104"/>
      <c r="I56" s="104"/>
    </row>
    <row r="57" spans="2:9" x14ac:dyDescent="0.25">
      <c r="B57" s="89" t="s">
        <v>42</v>
      </c>
      <c r="C57" s="90" t="s">
        <v>28</v>
      </c>
      <c r="D57" s="91">
        <f>D58-D59</f>
        <v>1351</v>
      </c>
      <c r="E57" s="92">
        <f t="shared" si="20"/>
        <v>1351</v>
      </c>
      <c r="F57" s="93">
        <v>1512.1</v>
      </c>
      <c r="G57" s="94">
        <v>1512.1</v>
      </c>
      <c r="H57" s="95">
        <v>1534.7</v>
      </c>
      <c r="I57" s="95">
        <v>1534.7</v>
      </c>
    </row>
    <row r="58" spans="2:9" x14ac:dyDescent="0.25">
      <c r="B58" s="96"/>
      <c r="C58" s="90" t="s">
        <v>29</v>
      </c>
      <c r="D58" s="91">
        <v>2745</v>
      </c>
      <c r="E58" s="94">
        <f t="shared" si="20"/>
        <v>2745</v>
      </c>
      <c r="F58" s="95">
        <f t="shared" ref="F58:I58" si="27">E58+(E58/100*2.5)</f>
        <v>2813.625</v>
      </c>
      <c r="G58" s="95">
        <f t="shared" si="27"/>
        <v>2883.9656249999998</v>
      </c>
      <c r="H58" s="95">
        <f t="shared" si="27"/>
        <v>2956.0647656249998</v>
      </c>
      <c r="I58" s="95">
        <f t="shared" si="27"/>
        <v>3029.9663847656248</v>
      </c>
    </row>
    <row r="59" spans="2:9" ht="15.75" thickBot="1" x14ac:dyDescent="0.3">
      <c r="B59" s="96"/>
      <c r="C59" s="97" t="s">
        <v>30</v>
      </c>
      <c r="D59" s="98">
        <v>1394</v>
      </c>
      <c r="E59" s="99">
        <f t="shared" si="20"/>
        <v>1394</v>
      </c>
      <c r="F59" s="100">
        <f t="shared" ref="F59:I59" si="28">F58-F57</f>
        <v>1301.5250000000001</v>
      </c>
      <c r="G59" s="98">
        <f t="shared" si="28"/>
        <v>1371.8656249999999</v>
      </c>
      <c r="H59" s="101">
        <f t="shared" si="28"/>
        <v>1421.3647656249998</v>
      </c>
      <c r="I59" s="101">
        <f t="shared" si="28"/>
        <v>1495.2663847656247</v>
      </c>
    </row>
    <row r="60" spans="2:9" ht="5.0999999999999996" customHeight="1" thickBot="1" x14ac:dyDescent="0.3">
      <c r="B60" s="102"/>
      <c r="C60" s="103"/>
      <c r="D60" s="104"/>
      <c r="E60" s="104">
        <f t="shared" si="20"/>
        <v>0</v>
      </c>
      <c r="F60" s="104"/>
      <c r="G60" s="104"/>
      <c r="H60" s="104"/>
      <c r="I60" s="104"/>
    </row>
    <row r="61" spans="2:9" x14ac:dyDescent="0.25">
      <c r="B61" s="89" t="s">
        <v>43</v>
      </c>
      <c r="C61" s="90" t="s">
        <v>28</v>
      </c>
      <c r="D61" s="91">
        <f>D62-D63</f>
        <v>1436</v>
      </c>
      <c r="E61" s="92">
        <f t="shared" si="20"/>
        <v>1436</v>
      </c>
      <c r="F61" s="93">
        <v>1320</v>
      </c>
      <c r="G61" s="94">
        <v>1330</v>
      </c>
      <c r="H61" s="95">
        <v>1330</v>
      </c>
      <c r="I61" s="95">
        <v>1330</v>
      </c>
    </row>
    <row r="62" spans="2:9" x14ac:dyDescent="0.25">
      <c r="B62" s="96"/>
      <c r="C62" s="90" t="s">
        <v>29</v>
      </c>
      <c r="D62" s="91">
        <v>2449</v>
      </c>
      <c r="E62" s="94">
        <f t="shared" si="20"/>
        <v>2449</v>
      </c>
      <c r="F62" s="95">
        <f t="shared" ref="F62:I62" si="29">E62+(E62/100*2.5)</f>
        <v>2510.2249999999999</v>
      </c>
      <c r="G62" s="95">
        <f t="shared" si="29"/>
        <v>2572.9806249999997</v>
      </c>
      <c r="H62" s="95">
        <f t="shared" si="29"/>
        <v>2637.3051406249997</v>
      </c>
      <c r="I62" s="95">
        <f t="shared" si="29"/>
        <v>2703.2377691406246</v>
      </c>
    </row>
    <row r="63" spans="2:9" ht="15.75" thickBot="1" x14ac:dyDescent="0.3">
      <c r="B63" s="96"/>
      <c r="C63" s="97" t="s">
        <v>30</v>
      </c>
      <c r="D63" s="98">
        <v>1013</v>
      </c>
      <c r="E63" s="99">
        <f t="shared" si="20"/>
        <v>1013</v>
      </c>
      <c r="F63" s="100">
        <f t="shared" ref="F63:I63" si="30">F62-F61</f>
        <v>1190.2249999999999</v>
      </c>
      <c r="G63" s="98">
        <f t="shared" si="30"/>
        <v>1242.9806249999997</v>
      </c>
      <c r="H63" s="101">
        <f t="shared" si="30"/>
        <v>1307.3051406249997</v>
      </c>
      <c r="I63" s="101">
        <f t="shared" si="30"/>
        <v>1373.2377691406246</v>
      </c>
    </row>
    <row r="64" spans="2:9" ht="5.0999999999999996" customHeight="1" thickBot="1" x14ac:dyDescent="0.3">
      <c r="B64" s="102"/>
      <c r="C64" s="103"/>
      <c r="D64" s="104"/>
      <c r="E64" s="104">
        <f t="shared" si="20"/>
        <v>0</v>
      </c>
      <c r="F64" s="104"/>
      <c r="G64" s="104"/>
      <c r="H64" s="104"/>
      <c r="I64" s="104"/>
    </row>
    <row r="65" spans="2:9" x14ac:dyDescent="0.25">
      <c r="B65" s="89" t="s">
        <v>44</v>
      </c>
      <c r="C65" s="90" t="s">
        <v>28</v>
      </c>
      <c r="D65" s="91">
        <f>D66-D67</f>
        <v>1719</v>
      </c>
      <c r="E65" s="92">
        <f t="shared" si="20"/>
        <v>1719</v>
      </c>
      <c r="F65" s="93">
        <v>1600</v>
      </c>
      <c r="G65" s="94">
        <v>1600</v>
      </c>
      <c r="H65" s="95">
        <v>1650</v>
      </c>
      <c r="I65" s="95">
        <v>1650</v>
      </c>
    </row>
    <row r="66" spans="2:9" x14ac:dyDescent="0.25">
      <c r="B66" s="96"/>
      <c r="C66" s="90" t="s">
        <v>29</v>
      </c>
      <c r="D66" s="91">
        <v>3470</v>
      </c>
      <c r="E66" s="94">
        <f t="shared" si="20"/>
        <v>3470</v>
      </c>
      <c r="F66" s="95">
        <f t="shared" ref="F66:I66" si="31">E66+(E66/100*2.5)</f>
        <v>3556.75</v>
      </c>
      <c r="G66" s="95">
        <f t="shared" si="31"/>
        <v>3645.6687499999998</v>
      </c>
      <c r="H66" s="95">
        <f t="shared" si="31"/>
        <v>3736.8104687499999</v>
      </c>
      <c r="I66" s="95">
        <f t="shared" si="31"/>
        <v>3830.2307304687502</v>
      </c>
    </row>
    <row r="67" spans="2:9" ht="15.75" thickBot="1" x14ac:dyDescent="0.3">
      <c r="B67" s="96"/>
      <c r="C67" s="97" t="s">
        <v>30</v>
      </c>
      <c r="D67" s="98">
        <v>1751</v>
      </c>
      <c r="E67" s="99">
        <f t="shared" si="20"/>
        <v>1751</v>
      </c>
      <c r="F67" s="100">
        <f t="shared" ref="F67:I67" si="32">F66-F65</f>
        <v>1956.75</v>
      </c>
      <c r="G67" s="98">
        <f t="shared" si="32"/>
        <v>2045.6687499999998</v>
      </c>
      <c r="H67" s="101">
        <f t="shared" si="32"/>
        <v>2086.8104687499999</v>
      </c>
      <c r="I67" s="101">
        <f t="shared" si="32"/>
        <v>2180.2307304687502</v>
      </c>
    </row>
    <row r="68" spans="2:9" ht="5.0999999999999996" customHeight="1" thickBot="1" x14ac:dyDescent="0.3">
      <c r="B68" s="102"/>
      <c r="C68" s="103"/>
      <c r="D68" s="104"/>
      <c r="E68" s="104">
        <f t="shared" si="20"/>
        <v>0</v>
      </c>
      <c r="F68" s="104"/>
      <c r="G68" s="104"/>
      <c r="H68" s="104"/>
      <c r="I68" s="104"/>
    </row>
    <row r="69" spans="2:9" x14ac:dyDescent="0.25">
      <c r="B69" s="89" t="s">
        <v>45</v>
      </c>
      <c r="C69" s="90" t="s">
        <v>28</v>
      </c>
      <c r="D69" s="91">
        <f>D70-D71</f>
        <v>1567</v>
      </c>
      <c r="E69" s="92">
        <f t="shared" si="20"/>
        <v>1567</v>
      </c>
      <c r="F69" s="93">
        <v>1500</v>
      </c>
      <c r="G69" s="94">
        <v>1530</v>
      </c>
      <c r="H69" s="95">
        <v>1560</v>
      </c>
      <c r="I69" s="95">
        <v>1560</v>
      </c>
    </row>
    <row r="70" spans="2:9" x14ac:dyDescent="0.25">
      <c r="B70" s="96"/>
      <c r="C70" s="90" t="s">
        <v>29</v>
      </c>
      <c r="D70" s="91">
        <v>2971</v>
      </c>
      <c r="E70" s="94">
        <f t="shared" si="20"/>
        <v>2971</v>
      </c>
      <c r="F70" s="95">
        <f t="shared" ref="F70:I70" si="33">E70+(E70/100*2.5)</f>
        <v>3045.2750000000001</v>
      </c>
      <c r="G70" s="95">
        <f t="shared" si="33"/>
        <v>3121.4068750000001</v>
      </c>
      <c r="H70" s="95">
        <f t="shared" si="33"/>
        <v>3199.442046875</v>
      </c>
      <c r="I70" s="95">
        <f t="shared" si="33"/>
        <v>3279.4280980468748</v>
      </c>
    </row>
    <row r="71" spans="2:9" ht="15.75" thickBot="1" x14ac:dyDescent="0.3">
      <c r="B71" s="96"/>
      <c r="C71" s="97" t="s">
        <v>30</v>
      </c>
      <c r="D71" s="98">
        <f>1404</f>
        <v>1404</v>
      </c>
      <c r="E71" s="99">
        <f t="shared" si="20"/>
        <v>1404</v>
      </c>
      <c r="F71" s="100">
        <f t="shared" ref="F71:I71" si="34">F70-F69</f>
        <v>1545.2750000000001</v>
      </c>
      <c r="G71" s="98">
        <f t="shared" si="34"/>
        <v>1591.4068750000001</v>
      </c>
      <c r="H71" s="101">
        <f t="shared" si="34"/>
        <v>1639.442046875</v>
      </c>
      <c r="I71" s="101">
        <f t="shared" si="34"/>
        <v>1719.4280980468748</v>
      </c>
    </row>
    <row r="72" spans="2:9" ht="5.0999999999999996" customHeight="1" thickBot="1" x14ac:dyDescent="0.3">
      <c r="B72" s="102"/>
      <c r="C72" s="103"/>
      <c r="D72" s="104"/>
      <c r="E72" s="104">
        <f t="shared" si="20"/>
        <v>0</v>
      </c>
      <c r="F72" s="104"/>
      <c r="G72" s="104"/>
      <c r="H72" s="104"/>
      <c r="I72" s="104"/>
    </row>
    <row r="73" spans="2:9" x14ac:dyDescent="0.25">
      <c r="B73" s="89" t="s">
        <v>46</v>
      </c>
      <c r="C73" s="90" t="s">
        <v>28</v>
      </c>
      <c r="D73" s="91">
        <f>D74-D75</f>
        <v>1791</v>
      </c>
      <c r="E73" s="92">
        <f t="shared" si="20"/>
        <v>1791</v>
      </c>
      <c r="F73" s="93">
        <v>1511.7</v>
      </c>
      <c r="G73" s="94">
        <v>1511.7</v>
      </c>
      <c r="H73" s="95">
        <v>1511.7</v>
      </c>
      <c r="I73" s="95">
        <v>1511.7</v>
      </c>
    </row>
    <row r="74" spans="2:9" x14ac:dyDescent="0.25">
      <c r="B74" s="96"/>
      <c r="C74" s="90" t="s">
        <v>29</v>
      </c>
      <c r="D74" s="91">
        <v>2946</v>
      </c>
      <c r="E74" s="94">
        <f t="shared" si="20"/>
        <v>2946</v>
      </c>
      <c r="F74" s="95">
        <f t="shared" ref="F74:I74" si="35">E74+(E74/100*2.5)</f>
        <v>3019.65</v>
      </c>
      <c r="G74" s="95">
        <f t="shared" si="35"/>
        <v>3095.1412500000001</v>
      </c>
      <c r="H74" s="95">
        <f t="shared" si="35"/>
        <v>3172.5197812500001</v>
      </c>
      <c r="I74" s="95">
        <f t="shared" si="35"/>
        <v>3251.8327757812499</v>
      </c>
    </row>
    <row r="75" spans="2:9" ht="15.75" thickBot="1" x14ac:dyDescent="0.3">
      <c r="B75" s="96"/>
      <c r="C75" s="97" t="s">
        <v>30</v>
      </c>
      <c r="D75" s="98">
        <v>1155</v>
      </c>
      <c r="E75" s="99">
        <f t="shared" si="20"/>
        <v>1155</v>
      </c>
      <c r="F75" s="100">
        <f t="shared" ref="F75:I75" si="36">F74-F73</f>
        <v>1507.95</v>
      </c>
      <c r="G75" s="98">
        <f t="shared" si="36"/>
        <v>1583.4412500000001</v>
      </c>
      <c r="H75" s="101">
        <f t="shared" si="36"/>
        <v>1660.81978125</v>
      </c>
      <c r="I75" s="101">
        <f t="shared" si="36"/>
        <v>1740.1327757812498</v>
      </c>
    </row>
    <row r="76" spans="2:9" ht="5.0999999999999996" customHeight="1" thickBot="1" x14ac:dyDescent="0.3">
      <c r="B76" s="102"/>
      <c r="C76" s="103"/>
      <c r="D76" s="104"/>
      <c r="E76" s="104">
        <f t="shared" si="20"/>
        <v>0</v>
      </c>
      <c r="F76" s="104"/>
      <c r="G76" s="104"/>
      <c r="H76" s="104"/>
      <c r="I76" s="104"/>
    </row>
    <row r="77" spans="2:9" x14ac:dyDescent="0.25">
      <c r="B77" s="89" t="s">
        <v>47</v>
      </c>
      <c r="C77" s="90" t="s">
        <v>28</v>
      </c>
      <c r="D77" s="91">
        <f>D78-D79</f>
        <v>2948</v>
      </c>
      <c r="E77" s="92">
        <f t="shared" si="20"/>
        <v>2948</v>
      </c>
      <c r="F77" s="93">
        <v>2630</v>
      </c>
      <c r="G77" s="94">
        <v>2630</v>
      </c>
      <c r="H77" s="95">
        <v>2630</v>
      </c>
      <c r="I77" s="95">
        <v>2630</v>
      </c>
    </row>
    <row r="78" spans="2:9" x14ac:dyDescent="0.25">
      <c r="B78" s="96"/>
      <c r="C78" s="90" t="s">
        <v>29</v>
      </c>
      <c r="D78" s="91">
        <v>5395</v>
      </c>
      <c r="E78" s="94">
        <f t="shared" si="20"/>
        <v>5395</v>
      </c>
      <c r="F78" s="95">
        <f t="shared" ref="F78:I78" si="37">E78+(E78/100*2.5)</f>
        <v>5529.875</v>
      </c>
      <c r="G78" s="95">
        <f t="shared" si="37"/>
        <v>5668.1218749999998</v>
      </c>
      <c r="H78" s="95">
        <f t="shared" si="37"/>
        <v>5809.8249218749997</v>
      </c>
      <c r="I78" s="95">
        <f t="shared" si="37"/>
        <v>5955.0705449218749</v>
      </c>
    </row>
    <row r="79" spans="2:9" ht="15.75" thickBot="1" x14ac:dyDescent="0.3">
      <c r="B79" s="96"/>
      <c r="C79" s="97" t="s">
        <v>30</v>
      </c>
      <c r="D79" s="98">
        <v>2447</v>
      </c>
      <c r="E79" s="99">
        <f t="shared" si="20"/>
        <v>2447</v>
      </c>
      <c r="F79" s="100">
        <f t="shared" ref="F79:I79" si="38">F78-F77</f>
        <v>2899.875</v>
      </c>
      <c r="G79" s="98">
        <f t="shared" si="38"/>
        <v>3038.1218749999998</v>
      </c>
      <c r="H79" s="101">
        <f t="shared" si="38"/>
        <v>3179.8249218749997</v>
      </c>
      <c r="I79" s="101">
        <f t="shared" si="38"/>
        <v>3325.0705449218749</v>
      </c>
    </row>
    <row r="80" spans="2:9" ht="5.0999999999999996" customHeight="1" thickBot="1" x14ac:dyDescent="0.3">
      <c r="B80" s="102"/>
      <c r="C80" s="103"/>
      <c r="D80" s="104"/>
      <c r="E80" s="104">
        <f t="shared" si="20"/>
        <v>0</v>
      </c>
      <c r="F80" s="104"/>
      <c r="G80" s="104"/>
      <c r="H80" s="104"/>
      <c r="I80" s="104"/>
    </row>
    <row r="81" spans="2:9" x14ac:dyDescent="0.25">
      <c r="B81" s="89" t="s">
        <v>48</v>
      </c>
      <c r="C81" s="90" t="s">
        <v>28</v>
      </c>
      <c r="D81" s="91">
        <f>D82-D83</f>
        <v>5232</v>
      </c>
      <c r="E81" s="92">
        <f t="shared" si="20"/>
        <v>5232</v>
      </c>
      <c r="F81" s="93">
        <v>3990</v>
      </c>
      <c r="G81" s="94">
        <v>3990</v>
      </c>
      <c r="H81" s="95">
        <v>3990</v>
      </c>
      <c r="I81" s="95">
        <v>3990</v>
      </c>
    </row>
    <row r="82" spans="2:9" x14ac:dyDescent="0.25">
      <c r="B82" s="96"/>
      <c r="C82" s="90" t="s">
        <v>29</v>
      </c>
      <c r="D82" s="91">
        <v>11140</v>
      </c>
      <c r="E82" s="94">
        <f t="shared" si="20"/>
        <v>11140</v>
      </c>
      <c r="F82" s="95">
        <f t="shared" ref="F82:I82" si="39">E82+(E82/100*2.5)</f>
        <v>11418.5</v>
      </c>
      <c r="G82" s="95">
        <f t="shared" si="39"/>
        <v>11703.9625</v>
      </c>
      <c r="H82" s="95">
        <f t="shared" si="39"/>
        <v>11996.561562499999</v>
      </c>
      <c r="I82" s="95">
        <f t="shared" si="39"/>
        <v>12296.475601562499</v>
      </c>
    </row>
    <row r="83" spans="2:9" ht="15.75" thickBot="1" x14ac:dyDescent="0.3">
      <c r="B83" s="105"/>
      <c r="C83" s="106" t="s">
        <v>30</v>
      </c>
      <c r="D83" s="107">
        <v>5908</v>
      </c>
      <c r="E83" s="108">
        <f t="shared" si="20"/>
        <v>5908</v>
      </c>
      <c r="F83" s="109">
        <f t="shared" ref="F83:I83" si="40">F82-F81</f>
        <v>7428.5</v>
      </c>
      <c r="G83" s="107">
        <f t="shared" si="40"/>
        <v>7713.9624999999996</v>
      </c>
      <c r="H83" s="108">
        <f t="shared" si="40"/>
        <v>8006.5615624999991</v>
      </c>
      <c r="I83" s="108">
        <f t="shared" si="40"/>
        <v>8306.4756015624989</v>
      </c>
    </row>
    <row r="84" spans="2:9" x14ac:dyDescent="0.25">
      <c r="B84" s="110"/>
      <c r="C84" s="111"/>
      <c r="D84" s="100"/>
      <c r="E84" s="100"/>
      <c r="F84" s="100"/>
      <c r="G84" s="100"/>
      <c r="H84" s="100"/>
      <c r="I84" s="100"/>
    </row>
    <row r="85" spans="2:9" x14ac:dyDescent="0.25">
      <c r="B85" s="110"/>
      <c r="C85" s="111"/>
      <c r="D85" s="100"/>
      <c r="E85" s="100"/>
      <c r="F85" s="100"/>
      <c r="G85" s="100"/>
      <c r="H85" s="100"/>
      <c r="I85" s="100"/>
    </row>
    <row r="86" spans="2:9" x14ac:dyDescent="0.25">
      <c r="B86" s="110"/>
      <c r="C86" s="111"/>
      <c r="D86" s="100"/>
      <c r="E86" s="100"/>
      <c r="F86" s="100"/>
      <c r="G86" s="100"/>
      <c r="H86" s="100"/>
      <c r="I86" s="100"/>
    </row>
    <row r="87" spans="2:9" x14ac:dyDescent="0.25">
      <c r="B87" s="110"/>
      <c r="C87" s="111"/>
      <c r="D87" s="100"/>
      <c r="E87" s="100"/>
      <c r="F87" s="100"/>
      <c r="G87" s="100"/>
      <c r="H87" s="100"/>
      <c r="I87" s="100"/>
    </row>
    <row r="88" spans="2:9" ht="15.75" thickBot="1" x14ac:dyDescent="0.3">
      <c r="B88" s="110"/>
      <c r="C88" s="111"/>
      <c r="D88" s="100"/>
      <c r="E88" s="100"/>
      <c r="F88" s="100"/>
      <c r="G88" s="100"/>
      <c r="H88" s="112"/>
      <c r="I88" s="112" t="s">
        <v>73</v>
      </c>
    </row>
    <row r="89" spans="2:9" x14ac:dyDescent="0.25">
      <c r="B89" s="113" t="s">
        <v>49</v>
      </c>
      <c r="C89" s="114" t="s">
        <v>28</v>
      </c>
      <c r="D89" s="115">
        <f>D90-D91</f>
        <v>3749</v>
      </c>
      <c r="E89" s="92">
        <f>D89</f>
        <v>3749</v>
      </c>
      <c r="F89" s="116">
        <v>3499.1</v>
      </c>
      <c r="G89" s="92">
        <v>3499.1</v>
      </c>
      <c r="H89" s="117">
        <v>3551.5</v>
      </c>
      <c r="I89" s="117">
        <v>3551.5</v>
      </c>
    </row>
    <row r="90" spans="2:9" x14ac:dyDescent="0.25">
      <c r="B90" s="123"/>
      <c r="C90" s="90" t="s">
        <v>29</v>
      </c>
      <c r="D90" s="91">
        <v>7426</v>
      </c>
      <c r="E90" s="94">
        <f t="shared" ref="E90:E127" si="41">D90</f>
        <v>7426</v>
      </c>
      <c r="F90" s="95">
        <f t="shared" ref="F90:I90" si="42">E90+(E90/100*2.5)</f>
        <v>7611.65</v>
      </c>
      <c r="G90" s="95">
        <f t="shared" si="42"/>
        <v>7801.9412499999999</v>
      </c>
      <c r="H90" s="95">
        <f t="shared" si="42"/>
        <v>7996.9897812500003</v>
      </c>
      <c r="I90" s="95">
        <f t="shared" si="42"/>
        <v>8196.9145257812506</v>
      </c>
    </row>
    <row r="91" spans="2:9" ht="15.75" thickBot="1" x14ac:dyDescent="0.3">
      <c r="B91" s="124"/>
      <c r="C91" s="106" t="s">
        <v>30</v>
      </c>
      <c r="D91" s="107">
        <v>3677</v>
      </c>
      <c r="E91" s="108">
        <f t="shared" si="41"/>
        <v>3677</v>
      </c>
      <c r="F91" s="109">
        <f t="shared" ref="F91:I91" si="43">F90-F89</f>
        <v>4112.5499999999993</v>
      </c>
      <c r="G91" s="107">
        <f t="shared" si="43"/>
        <v>4302.8412499999995</v>
      </c>
      <c r="H91" s="108">
        <f t="shared" si="43"/>
        <v>4445.4897812500003</v>
      </c>
      <c r="I91" s="108">
        <f t="shared" si="43"/>
        <v>4645.4145257812506</v>
      </c>
    </row>
    <row r="92" spans="2:9" ht="5.0999999999999996" customHeight="1" thickBot="1" x14ac:dyDescent="0.3">
      <c r="B92" s="125"/>
      <c r="C92" s="111"/>
      <c r="D92" s="100"/>
      <c r="E92" s="100">
        <f t="shared" si="41"/>
        <v>0</v>
      </c>
      <c r="F92" s="100"/>
      <c r="G92" s="100"/>
      <c r="H92" s="112"/>
      <c r="I92" s="112"/>
    </row>
    <row r="93" spans="2:9" x14ac:dyDescent="0.25">
      <c r="B93" s="113" t="s">
        <v>50</v>
      </c>
      <c r="C93" s="114" t="s">
        <v>28</v>
      </c>
      <c r="D93" s="115">
        <f>D94-D95</f>
        <v>2272</v>
      </c>
      <c r="E93" s="92">
        <f t="shared" si="41"/>
        <v>2272</v>
      </c>
      <c r="F93" s="116">
        <v>1010</v>
      </c>
      <c r="G93" s="92">
        <v>1010</v>
      </c>
      <c r="H93" s="117">
        <v>1010</v>
      </c>
      <c r="I93" s="117">
        <v>1010</v>
      </c>
    </row>
    <row r="94" spans="2:9" x14ac:dyDescent="0.25">
      <c r="B94" s="96"/>
      <c r="C94" s="90" t="s">
        <v>29</v>
      </c>
      <c r="D94" s="91">
        <v>5901</v>
      </c>
      <c r="E94" s="94">
        <f t="shared" si="41"/>
        <v>5901</v>
      </c>
      <c r="F94" s="95">
        <f t="shared" ref="F94:I94" si="44">E94+(E94/100*2.5)</f>
        <v>6048.5249999999996</v>
      </c>
      <c r="G94" s="95">
        <f t="shared" si="44"/>
        <v>6199.7381249999999</v>
      </c>
      <c r="H94" s="95">
        <f t="shared" si="44"/>
        <v>6354.7315781249999</v>
      </c>
      <c r="I94" s="95">
        <f t="shared" si="44"/>
        <v>6513.5998675781248</v>
      </c>
    </row>
    <row r="95" spans="2:9" ht="15.75" thickBot="1" x14ac:dyDescent="0.3">
      <c r="B95" s="96"/>
      <c r="C95" s="97" t="s">
        <v>30</v>
      </c>
      <c r="D95" s="126">
        <v>3629</v>
      </c>
      <c r="E95" s="99">
        <f t="shared" si="41"/>
        <v>3629</v>
      </c>
      <c r="F95" s="127">
        <f t="shared" ref="F95:I95" si="45">F94-F93</f>
        <v>5038.5249999999996</v>
      </c>
      <c r="G95" s="126">
        <f t="shared" si="45"/>
        <v>5189.7381249999999</v>
      </c>
      <c r="H95" s="99">
        <f t="shared" si="45"/>
        <v>5344.7315781249999</v>
      </c>
      <c r="I95" s="99">
        <f t="shared" si="45"/>
        <v>5503.5998675781248</v>
      </c>
    </row>
    <row r="96" spans="2:9" ht="5.0999999999999996" customHeight="1" thickBot="1" x14ac:dyDescent="0.3">
      <c r="B96" s="102"/>
      <c r="C96" s="103"/>
      <c r="D96" s="104"/>
      <c r="E96" s="104">
        <f t="shared" si="41"/>
        <v>0</v>
      </c>
      <c r="F96" s="104"/>
      <c r="G96" s="104"/>
      <c r="H96" s="104"/>
      <c r="I96" s="104"/>
    </row>
    <row r="97" spans="2:9" x14ac:dyDescent="0.25">
      <c r="B97" s="89" t="s">
        <v>51</v>
      </c>
      <c r="C97" s="90" t="s">
        <v>28</v>
      </c>
      <c r="D97" s="91">
        <f>D98-D99</f>
        <v>6619</v>
      </c>
      <c r="E97" s="92">
        <f t="shared" si="41"/>
        <v>6619</v>
      </c>
      <c r="F97" s="93">
        <v>6000</v>
      </c>
      <c r="G97" s="94">
        <v>6000</v>
      </c>
      <c r="H97" s="95">
        <v>6000</v>
      </c>
      <c r="I97" s="95">
        <v>6000</v>
      </c>
    </row>
    <row r="98" spans="2:9" x14ac:dyDescent="0.25">
      <c r="B98" s="96"/>
      <c r="C98" s="90" t="s">
        <v>29</v>
      </c>
      <c r="D98" s="91">
        <v>10714</v>
      </c>
      <c r="E98" s="94">
        <f t="shared" si="41"/>
        <v>10714</v>
      </c>
      <c r="F98" s="95">
        <f t="shared" ref="F98:I98" si="46">E98+(E98/100*2.5)</f>
        <v>10981.85</v>
      </c>
      <c r="G98" s="95">
        <f t="shared" si="46"/>
        <v>11256.39625</v>
      </c>
      <c r="H98" s="95">
        <f t="shared" si="46"/>
        <v>11537.806156250001</v>
      </c>
      <c r="I98" s="95">
        <f t="shared" si="46"/>
        <v>11826.251310156251</v>
      </c>
    </row>
    <row r="99" spans="2:9" ht="15.75" thickBot="1" x14ac:dyDescent="0.3">
      <c r="B99" s="96"/>
      <c r="C99" s="97" t="s">
        <v>30</v>
      </c>
      <c r="D99" s="98">
        <v>4095</v>
      </c>
      <c r="E99" s="99">
        <f t="shared" si="41"/>
        <v>4095</v>
      </c>
      <c r="F99" s="100">
        <f t="shared" ref="F99:I99" si="47">F98-F97</f>
        <v>4981.8500000000004</v>
      </c>
      <c r="G99" s="98">
        <f t="shared" si="47"/>
        <v>5256.3962499999998</v>
      </c>
      <c r="H99" s="101">
        <f t="shared" si="47"/>
        <v>5537.8061562500006</v>
      </c>
      <c r="I99" s="101">
        <f t="shared" si="47"/>
        <v>5826.2513101562508</v>
      </c>
    </row>
    <row r="100" spans="2:9" ht="5.0999999999999996" customHeight="1" thickBot="1" x14ac:dyDescent="0.3">
      <c r="B100" s="102"/>
      <c r="C100" s="103"/>
      <c r="D100" s="104"/>
      <c r="E100" s="104">
        <f t="shared" si="41"/>
        <v>0</v>
      </c>
      <c r="F100" s="104"/>
      <c r="G100" s="104"/>
      <c r="H100" s="104"/>
      <c r="I100" s="104"/>
    </row>
    <row r="101" spans="2:9" x14ac:dyDescent="0.25">
      <c r="B101" s="89" t="s">
        <v>52</v>
      </c>
      <c r="C101" s="90" t="s">
        <v>28</v>
      </c>
      <c r="D101" s="91">
        <f>D102-D103</f>
        <v>5847</v>
      </c>
      <c r="E101" s="92">
        <f t="shared" si="41"/>
        <v>5847</v>
      </c>
      <c r="F101" s="93">
        <v>5700</v>
      </c>
      <c r="G101" s="94">
        <v>5700</v>
      </c>
      <c r="H101" s="95">
        <v>5700</v>
      </c>
      <c r="I101" s="95">
        <v>5700</v>
      </c>
    </row>
    <row r="102" spans="2:9" x14ac:dyDescent="0.25">
      <c r="B102" s="96"/>
      <c r="C102" s="90" t="s">
        <v>29</v>
      </c>
      <c r="D102" s="91">
        <v>13868</v>
      </c>
      <c r="E102" s="94">
        <f t="shared" si="41"/>
        <v>13868</v>
      </c>
      <c r="F102" s="95">
        <f t="shared" ref="F102:I102" si="48">E102+(E102/100*2.5)</f>
        <v>14214.7</v>
      </c>
      <c r="G102" s="95">
        <f t="shared" si="48"/>
        <v>14570.067500000001</v>
      </c>
      <c r="H102" s="95">
        <f t="shared" si="48"/>
        <v>14934.319187500001</v>
      </c>
      <c r="I102" s="95">
        <f t="shared" si="48"/>
        <v>15307.677167187501</v>
      </c>
    </row>
    <row r="103" spans="2:9" ht="15.75" thickBot="1" x14ac:dyDescent="0.3">
      <c r="B103" s="96"/>
      <c r="C103" s="97" t="s">
        <v>30</v>
      </c>
      <c r="D103" s="98">
        <v>8021</v>
      </c>
      <c r="E103" s="99">
        <f t="shared" si="41"/>
        <v>8021</v>
      </c>
      <c r="F103" s="100">
        <f t="shared" ref="F103:I103" si="49">F102-F101</f>
        <v>8514.7000000000007</v>
      </c>
      <c r="G103" s="98">
        <f t="shared" si="49"/>
        <v>8870.067500000001</v>
      </c>
      <c r="H103" s="101">
        <f t="shared" si="49"/>
        <v>9234.3191875000011</v>
      </c>
      <c r="I103" s="101">
        <f t="shared" si="49"/>
        <v>9607.6771671875013</v>
      </c>
    </row>
    <row r="104" spans="2:9" ht="5.0999999999999996" customHeight="1" thickBot="1" x14ac:dyDescent="0.3">
      <c r="B104" s="102"/>
      <c r="C104" s="103"/>
      <c r="D104" s="104"/>
      <c r="E104" s="104">
        <f t="shared" si="41"/>
        <v>0</v>
      </c>
      <c r="F104" s="104"/>
      <c r="G104" s="104"/>
      <c r="H104" s="104"/>
      <c r="I104" s="104"/>
    </row>
    <row r="105" spans="2:9" x14ac:dyDescent="0.25">
      <c r="B105" s="89" t="s">
        <v>53</v>
      </c>
      <c r="C105" s="90" t="s">
        <v>28</v>
      </c>
      <c r="D105" s="92">
        <f>D106-D107</f>
        <v>1569</v>
      </c>
      <c r="E105" s="92">
        <f t="shared" si="41"/>
        <v>1569</v>
      </c>
      <c r="F105" s="92">
        <v>1500</v>
      </c>
      <c r="G105" s="92">
        <v>1500</v>
      </c>
      <c r="H105" s="92">
        <v>1500</v>
      </c>
      <c r="I105" s="92">
        <v>1500</v>
      </c>
    </row>
    <row r="106" spans="2:9" x14ac:dyDescent="0.25">
      <c r="B106" s="96"/>
      <c r="C106" s="90" t="s">
        <v>29</v>
      </c>
      <c r="D106" s="94">
        <v>4738</v>
      </c>
      <c r="E106" s="94">
        <f t="shared" si="41"/>
        <v>4738</v>
      </c>
      <c r="F106" s="94">
        <f t="shared" ref="F106:I106" si="50">E106+(E106/100*2.5)</f>
        <v>4856.45</v>
      </c>
      <c r="G106" s="94">
        <f t="shared" si="50"/>
        <v>4977.8612499999999</v>
      </c>
      <c r="H106" s="94">
        <f t="shared" si="50"/>
        <v>5102.3077812499996</v>
      </c>
      <c r="I106" s="94">
        <f t="shared" si="50"/>
        <v>5229.8654757812492</v>
      </c>
    </row>
    <row r="107" spans="2:9" ht="15.75" thickBot="1" x14ac:dyDescent="0.3">
      <c r="B107" s="96"/>
      <c r="C107" s="97" t="s">
        <v>30</v>
      </c>
      <c r="D107" s="99">
        <v>3169</v>
      </c>
      <c r="E107" s="99">
        <f t="shared" si="41"/>
        <v>3169</v>
      </c>
      <c r="F107" s="99">
        <f t="shared" ref="F107:I107" si="51">F106-F105</f>
        <v>3356.45</v>
      </c>
      <c r="G107" s="99">
        <f t="shared" si="51"/>
        <v>3477.8612499999999</v>
      </c>
      <c r="H107" s="99">
        <f t="shared" si="51"/>
        <v>3602.3077812499996</v>
      </c>
      <c r="I107" s="99">
        <f t="shared" si="51"/>
        <v>3729.8654757812492</v>
      </c>
    </row>
    <row r="108" spans="2:9" ht="5.0999999999999996" customHeight="1" thickBot="1" x14ac:dyDescent="0.3">
      <c r="B108" s="102"/>
      <c r="C108" s="103"/>
      <c r="D108" s="104"/>
      <c r="E108" s="104">
        <f t="shared" si="41"/>
        <v>0</v>
      </c>
      <c r="F108" s="104"/>
      <c r="G108" s="104"/>
      <c r="H108" s="104"/>
      <c r="I108" s="104"/>
    </row>
    <row r="109" spans="2:9" x14ac:dyDescent="0.25">
      <c r="B109" s="89" t="s">
        <v>54</v>
      </c>
      <c r="C109" s="128" t="s">
        <v>28</v>
      </c>
      <c r="D109" s="129">
        <f>D110-D111</f>
        <v>8236</v>
      </c>
      <c r="E109" s="129">
        <f t="shared" si="41"/>
        <v>8236</v>
      </c>
      <c r="F109" s="129">
        <v>6900</v>
      </c>
      <c r="G109" s="129">
        <v>7000</v>
      </c>
      <c r="H109" s="129">
        <v>7100</v>
      </c>
      <c r="I109" s="129">
        <v>7100</v>
      </c>
    </row>
    <row r="110" spans="2:9" x14ac:dyDescent="0.25">
      <c r="B110" s="96"/>
      <c r="C110" s="128" t="s">
        <v>29</v>
      </c>
      <c r="D110" s="130">
        <v>14700</v>
      </c>
      <c r="E110" s="130">
        <f t="shared" si="41"/>
        <v>14700</v>
      </c>
      <c r="F110" s="131">
        <f t="shared" ref="F110:I110" si="52">E110+(E110/100*2.5)</f>
        <v>15067.5</v>
      </c>
      <c r="G110" s="131">
        <f t="shared" si="52"/>
        <v>15444.1875</v>
      </c>
      <c r="H110" s="131">
        <f t="shared" si="52"/>
        <v>15830.292187499999</v>
      </c>
      <c r="I110" s="131">
        <f t="shared" si="52"/>
        <v>16226.0494921875</v>
      </c>
    </row>
    <row r="111" spans="2:9" ht="15.75" thickBot="1" x14ac:dyDescent="0.3">
      <c r="B111" s="96"/>
      <c r="C111" s="132" t="s">
        <v>30</v>
      </c>
      <c r="D111" s="133">
        <v>6464</v>
      </c>
      <c r="E111" s="133">
        <f t="shared" si="41"/>
        <v>6464</v>
      </c>
      <c r="F111" s="133">
        <f t="shared" ref="F111:I111" si="53">F110-F109</f>
        <v>8167.5</v>
      </c>
      <c r="G111" s="133">
        <f t="shared" si="53"/>
        <v>8444.1875</v>
      </c>
      <c r="H111" s="133">
        <f t="shared" si="53"/>
        <v>8730.2921874999993</v>
      </c>
      <c r="I111" s="133">
        <f t="shared" si="53"/>
        <v>9126.0494921874997</v>
      </c>
    </row>
    <row r="112" spans="2:9" ht="5.0999999999999996" customHeight="1" thickBot="1" x14ac:dyDescent="0.3">
      <c r="B112" s="102"/>
      <c r="C112" s="103"/>
      <c r="D112" s="104"/>
      <c r="E112" s="104">
        <f t="shared" si="41"/>
        <v>0</v>
      </c>
      <c r="F112" s="104"/>
      <c r="G112" s="104"/>
      <c r="H112" s="104"/>
      <c r="I112" s="104"/>
    </row>
    <row r="113" spans="2:9" x14ac:dyDescent="0.25">
      <c r="B113" s="89" t="s">
        <v>55</v>
      </c>
      <c r="C113" s="128" t="s">
        <v>28</v>
      </c>
      <c r="D113" s="134">
        <f>D114-D115</f>
        <v>5455</v>
      </c>
      <c r="E113" s="134">
        <f t="shared" si="41"/>
        <v>5455</v>
      </c>
      <c r="F113" s="135">
        <v>4600</v>
      </c>
      <c r="G113" s="134">
        <v>4800</v>
      </c>
      <c r="H113" s="136">
        <v>4800</v>
      </c>
      <c r="I113" s="136">
        <v>4800</v>
      </c>
    </row>
    <row r="114" spans="2:9" x14ac:dyDescent="0.25">
      <c r="B114" s="96"/>
      <c r="C114" s="137" t="s">
        <v>29</v>
      </c>
      <c r="D114" s="138">
        <v>9863</v>
      </c>
      <c r="E114" s="138">
        <f t="shared" si="41"/>
        <v>9863</v>
      </c>
      <c r="F114" s="139">
        <f t="shared" ref="F114:I114" si="54">E114+(E114/100*2.5)</f>
        <v>10109.575000000001</v>
      </c>
      <c r="G114" s="139">
        <f t="shared" si="54"/>
        <v>10362.314375</v>
      </c>
      <c r="H114" s="139">
        <f t="shared" si="54"/>
        <v>10621.372234375</v>
      </c>
      <c r="I114" s="139">
        <f t="shared" si="54"/>
        <v>10886.906540234375</v>
      </c>
    </row>
    <row r="115" spans="2:9" ht="15.75" thickBot="1" x14ac:dyDescent="0.3">
      <c r="B115" s="96"/>
      <c r="C115" s="140" t="s">
        <v>30</v>
      </c>
      <c r="D115" s="141">
        <v>4408</v>
      </c>
      <c r="E115" s="141">
        <f t="shared" si="41"/>
        <v>4408</v>
      </c>
      <c r="F115" s="141">
        <f t="shared" ref="F115:I115" si="55">F114-F113</f>
        <v>5509.5750000000007</v>
      </c>
      <c r="G115" s="141">
        <f t="shared" si="55"/>
        <v>5562.3143749999999</v>
      </c>
      <c r="H115" s="142">
        <f t="shared" si="55"/>
        <v>5821.3722343749996</v>
      </c>
      <c r="I115" s="142">
        <f t="shared" si="55"/>
        <v>6086.9065402343749</v>
      </c>
    </row>
    <row r="116" spans="2:9" ht="5.0999999999999996" customHeight="1" thickBot="1" x14ac:dyDescent="0.3">
      <c r="B116" s="102"/>
      <c r="C116" s="103"/>
      <c r="D116" s="104"/>
      <c r="E116" s="104">
        <f t="shared" si="41"/>
        <v>0</v>
      </c>
      <c r="F116" s="104"/>
      <c r="G116" s="104"/>
      <c r="H116" s="104"/>
      <c r="I116" s="104"/>
    </row>
    <row r="117" spans="2:9" x14ac:dyDescent="0.25">
      <c r="B117" s="89" t="s">
        <v>56</v>
      </c>
      <c r="C117" s="143" t="s">
        <v>28</v>
      </c>
      <c r="D117" s="94">
        <f>D118-D119</f>
        <v>6353</v>
      </c>
      <c r="E117" s="94">
        <f t="shared" si="41"/>
        <v>6353</v>
      </c>
      <c r="F117" s="94">
        <v>6150</v>
      </c>
      <c r="G117" s="94">
        <v>6250</v>
      </c>
      <c r="H117" s="94">
        <v>6400</v>
      </c>
      <c r="I117" s="94">
        <v>6400</v>
      </c>
    </row>
    <row r="118" spans="2:9" x14ac:dyDescent="0.25">
      <c r="B118" s="96"/>
      <c r="C118" s="144" t="s">
        <v>29</v>
      </c>
      <c r="D118" s="145">
        <v>12218</v>
      </c>
      <c r="E118" s="145">
        <f t="shared" si="41"/>
        <v>12218</v>
      </c>
      <c r="F118" s="95">
        <f t="shared" ref="F118:I118" si="56">E118+(E118/100*2.5)</f>
        <v>12523.45</v>
      </c>
      <c r="G118" s="95">
        <f t="shared" si="56"/>
        <v>12836.536250000001</v>
      </c>
      <c r="H118" s="95">
        <f t="shared" si="56"/>
        <v>13157.449656250001</v>
      </c>
      <c r="I118" s="95">
        <f t="shared" si="56"/>
        <v>13486.385897656251</v>
      </c>
    </row>
    <row r="119" spans="2:9" ht="15.75" thickBot="1" x14ac:dyDescent="0.3">
      <c r="B119" s="96"/>
      <c r="C119" s="146" t="s">
        <v>30</v>
      </c>
      <c r="D119" s="98">
        <v>5865</v>
      </c>
      <c r="E119" s="98">
        <f t="shared" si="41"/>
        <v>5865</v>
      </c>
      <c r="F119" s="98">
        <f t="shared" ref="F119:I119" si="57">F118-F117</f>
        <v>6373.4500000000007</v>
      </c>
      <c r="G119" s="98">
        <f t="shared" si="57"/>
        <v>6586.536250000001</v>
      </c>
      <c r="H119" s="101">
        <f t="shared" si="57"/>
        <v>6757.4496562500008</v>
      </c>
      <c r="I119" s="101">
        <f t="shared" si="57"/>
        <v>7086.3858976562515</v>
      </c>
    </row>
    <row r="120" spans="2:9" ht="5.0999999999999996" customHeight="1" thickBot="1" x14ac:dyDescent="0.3">
      <c r="B120" s="102"/>
      <c r="C120" s="103"/>
      <c r="D120" s="104"/>
      <c r="E120" s="104">
        <f t="shared" si="41"/>
        <v>0</v>
      </c>
      <c r="F120" s="104"/>
      <c r="G120" s="104"/>
      <c r="H120" s="104"/>
      <c r="I120" s="104"/>
    </row>
    <row r="121" spans="2:9" x14ac:dyDescent="0.25">
      <c r="B121" s="89" t="s">
        <v>57</v>
      </c>
      <c r="C121" s="143" t="s">
        <v>28</v>
      </c>
      <c r="D121" s="94">
        <f>D122-D123</f>
        <v>4725</v>
      </c>
      <c r="E121" s="94">
        <f t="shared" si="41"/>
        <v>4725</v>
      </c>
      <c r="F121" s="94">
        <v>4450</v>
      </c>
      <c r="G121" s="94">
        <v>4750</v>
      </c>
      <c r="H121" s="94">
        <v>4800</v>
      </c>
      <c r="I121" s="94">
        <v>4800</v>
      </c>
    </row>
    <row r="122" spans="2:9" x14ac:dyDescent="0.25">
      <c r="B122" s="96"/>
      <c r="C122" s="144" t="s">
        <v>29</v>
      </c>
      <c r="D122" s="145">
        <v>8698</v>
      </c>
      <c r="E122" s="145">
        <f t="shared" si="41"/>
        <v>8698</v>
      </c>
      <c r="F122" s="95">
        <f t="shared" ref="F122:I122" si="58">E122+(E122/100*2.5)</f>
        <v>8915.4500000000007</v>
      </c>
      <c r="G122" s="95">
        <f t="shared" si="58"/>
        <v>9138.3362500000003</v>
      </c>
      <c r="H122" s="95">
        <f t="shared" si="58"/>
        <v>9366.7946562500001</v>
      </c>
      <c r="I122" s="95">
        <f t="shared" si="58"/>
        <v>9600.9645226562498</v>
      </c>
    </row>
    <row r="123" spans="2:9" ht="15.75" thickBot="1" x14ac:dyDescent="0.3">
      <c r="B123" s="96"/>
      <c r="C123" s="146" t="s">
        <v>30</v>
      </c>
      <c r="D123" s="98">
        <v>3973</v>
      </c>
      <c r="E123" s="98">
        <f t="shared" si="41"/>
        <v>3973</v>
      </c>
      <c r="F123" s="98">
        <f t="shared" ref="F123:I123" si="59">F122-F121</f>
        <v>4465.4500000000007</v>
      </c>
      <c r="G123" s="98">
        <f t="shared" si="59"/>
        <v>4388.3362500000003</v>
      </c>
      <c r="H123" s="101">
        <f t="shared" si="59"/>
        <v>4566.7946562500001</v>
      </c>
      <c r="I123" s="101">
        <f t="shared" si="59"/>
        <v>4800.9645226562498</v>
      </c>
    </row>
    <row r="124" spans="2:9" ht="5.0999999999999996" customHeight="1" thickBot="1" x14ac:dyDescent="0.3">
      <c r="B124" s="102"/>
      <c r="C124" s="103"/>
      <c r="D124" s="104"/>
      <c r="E124" s="104">
        <f t="shared" si="41"/>
        <v>0</v>
      </c>
      <c r="F124" s="104"/>
      <c r="G124" s="104"/>
      <c r="H124" s="104"/>
      <c r="I124" s="104"/>
    </row>
    <row r="125" spans="2:9" x14ac:dyDescent="0.25">
      <c r="B125" s="89" t="s">
        <v>58</v>
      </c>
      <c r="C125" s="143" t="s">
        <v>28</v>
      </c>
      <c r="D125" s="94">
        <f>D126-D127</f>
        <v>4440</v>
      </c>
      <c r="E125" s="94">
        <f t="shared" si="41"/>
        <v>4440</v>
      </c>
      <c r="F125" s="94">
        <v>5150</v>
      </c>
      <c r="G125" s="94">
        <v>5300</v>
      </c>
      <c r="H125" s="94">
        <v>5460</v>
      </c>
      <c r="I125" s="94">
        <v>5460</v>
      </c>
    </row>
    <row r="126" spans="2:9" x14ac:dyDescent="0.25">
      <c r="B126" s="96"/>
      <c r="C126" s="144" t="s">
        <v>29</v>
      </c>
      <c r="D126" s="145">
        <v>11042</v>
      </c>
      <c r="E126" s="145">
        <f t="shared" si="41"/>
        <v>11042</v>
      </c>
      <c r="F126" s="95">
        <f t="shared" ref="F126:I126" si="60">E126+(E126/100*2.5)</f>
        <v>11318.05</v>
      </c>
      <c r="G126" s="95">
        <f t="shared" si="60"/>
        <v>11601.001249999999</v>
      </c>
      <c r="H126" s="95">
        <f t="shared" si="60"/>
        <v>11891.026281249999</v>
      </c>
      <c r="I126" s="95">
        <f t="shared" si="60"/>
        <v>12188.301938281249</v>
      </c>
    </row>
    <row r="127" spans="2:9" ht="15.75" thickBot="1" x14ac:dyDescent="0.3">
      <c r="B127" s="96"/>
      <c r="C127" s="146" t="s">
        <v>30</v>
      </c>
      <c r="D127" s="98">
        <v>6602</v>
      </c>
      <c r="E127" s="98">
        <f t="shared" si="41"/>
        <v>6602</v>
      </c>
      <c r="F127" s="98">
        <f t="shared" ref="F127:I127" si="61">F126-F125</f>
        <v>6168.0499999999993</v>
      </c>
      <c r="G127" s="98">
        <f t="shared" si="61"/>
        <v>6301.0012499999993</v>
      </c>
      <c r="H127" s="101">
        <f t="shared" si="61"/>
        <v>6431.0262812499986</v>
      </c>
      <c r="I127" s="101">
        <f t="shared" si="61"/>
        <v>6728.301938281249</v>
      </c>
    </row>
    <row r="128" spans="2:9" x14ac:dyDescent="0.25">
      <c r="B128" s="147"/>
      <c r="C128" s="148"/>
      <c r="D128" s="149"/>
      <c r="E128" s="149"/>
      <c r="F128" s="149"/>
      <c r="G128" s="149"/>
      <c r="H128" s="149"/>
      <c r="I128" s="149"/>
    </row>
    <row r="129" spans="2:9" x14ac:dyDescent="0.25">
      <c r="B129" s="110"/>
      <c r="C129" s="111"/>
      <c r="D129" s="100"/>
      <c r="E129" s="100"/>
      <c r="F129" s="100"/>
      <c r="G129" s="100"/>
      <c r="H129" s="100"/>
      <c r="I129" s="100"/>
    </row>
    <row r="130" spans="2:9" x14ac:dyDescent="0.25">
      <c r="B130" s="110"/>
      <c r="C130" s="111"/>
      <c r="D130" s="100"/>
      <c r="E130" s="100"/>
      <c r="F130" s="100"/>
      <c r="G130" s="100"/>
      <c r="H130" s="100"/>
      <c r="I130" s="100"/>
    </row>
    <row r="131" spans="2:9" ht="15" customHeight="1" x14ac:dyDescent="0.25">
      <c r="B131" s="110"/>
      <c r="C131" s="111"/>
      <c r="D131" s="100"/>
      <c r="E131" s="100"/>
      <c r="F131" s="100"/>
      <c r="G131" s="100"/>
      <c r="H131" s="100"/>
      <c r="I131" s="100"/>
    </row>
    <row r="132" spans="2:9" ht="15" customHeight="1" thickBot="1" x14ac:dyDescent="0.3">
      <c r="B132" s="150"/>
      <c r="C132" s="151"/>
      <c r="D132" s="127"/>
      <c r="E132" s="127"/>
      <c r="F132" s="127"/>
      <c r="G132" s="127"/>
      <c r="H132" s="112"/>
      <c r="I132" s="112" t="s">
        <v>74</v>
      </c>
    </row>
    <row r="133" spans="2:9" x14ac:dyDescent="0.25">
      <c r="B133" s="89" t="s">
        <v>59</v>
      </c>
      <c r="C133" s="143" t="s">
        <v>28</v>
      </c>
      <c r="D133" s="94">
        <f>D134-D135</f>
        <v>3655</v>
      </c>
      <c r="E133" s="94">
        <f>D133</f>
        <v>3655</v>
      </c>
      <c r="F133" s="94">
        <v>3050</v>
      </c>
      <c r="G133" s="94">
        <v>3100</v>
      </c>
      <c r="H133" s="92">
        <v>3100</v>
      </c>
      <c r="I133" s="92">
        <v>3100</v>
      </c>
    </row>
    <row r="134" spans="2:9" x14ac:dyDescent="0.25">
      <c r="B134" s="96"/>
      <c r="C134" s="144" t="s">
        <v>29</v>
      </c>
      <c r="D134" s="145">
        <v>9532</v>
      </c>
      <c r="E134" s="145">
        <f t="shared" ref="E134:E147" si="62">D134</f>
        <v>9532</v>
      </c>
      <c r="F134" s="95">
        <f t="shared" ref="F134:I134" si="63">E134+(E134/100*2.5)</f>
        <v>9770.2999999999993</v>
      </c>
      <c r="G134" s="95">
        <f t="shared" si="63"/>
        <v>10014.557499999999</v>
      </c>
      <c r="H134" s="95">
        <f t="shared" si="63"/>
        <v>10264.921437499999</v>
      </c>
      <c r="I134" s="95">
        <f t="shared" si="63"/>
        <v>10521.5444734375</v>
      </c>
    </row>
    <row r="135" spans="2:9" ht="15.75" thickBot="1" x14ac:dyDescent="0.3">
      <c r="B135" s="96"/>
      <c r="C135" s="146" t="s">
        <v>30</v>
      </c>
      <c r="D135" s="98">
        <v>5877</v>
      </c>
      <c r="E135" s="98">
        <f t="shared" si="62"/>
        <v>5877</v>
      </c>
      <c r="F135" s="98">
        <f t="shared" ref="F135:I135" si="64">F134-F133</f>
        <v>6720.2999999999993</v>
      </c>
      <c r="G135" s="98">
        <f t="shared" si="64"/>
        <v>6914.557499999999</v>
      </c>
      <c r="H135" s="101">
        <f t="shared" si="64"/>
        <v>7164.9214374999992</v>
      </c>
      <c r="I135" s="101">
        <f t="shared" si="64"/>
        <v>7421.5444734374996</v>
      </c>
    </row>
    <row r="136" spans="2:9" ht="5.0999999999999996" customHeight="1" thickBot="1" x14ac:dyDescent="0.3">
      <c r="B136" s="102"/>
      <c r="C136" s="103"/>
      <c r="D136" s="104"/>
      <c r="E136" s="104">
        <f t="shared" si="62"/>
        <v>0</v>
      </c>
      <c r="F136" s="104"/>
      <c r="G136" s="104"/>
      <c r="H136" s="104"/>
      <c r="I136" s="104"/>
    </row>
    <row r="137" spans="2:9" x14ac:dyDescent="0.25">
      <c r="B137" s="89" t="s">
        <v>60</v>
      </c>
      <c r="C137" s="143" t="s">
        <v>28</v>
      </c>
      <c r="D137" s="94">
        <f>D138-D139</f>
        <v>8985</v>
      </c>
      <c r="E137" s="94">
        <f t="shared" si="62"/>
        <v>8985</v>
      </c>
      <c r="F137" s="94">
        <v>8300</v>
      </c>
      <c r="G137" s="94">
        <v>8300</v>
      </c>
      <c r="H137" s="94">
        <v>8300</v>
      </c>
      <c r="I137" s="94">
        <v>8300</v>
      </c>
    </row>
    <row r="138" spans="2:9" x14ac:dyDescent="0.25">
      <c r="B138" s="96"/>
      <c r="C138" s="144" t="s">
        <v>29</v>
      </c>
      <c r="D138" s="145">
        <v>17511</v>
      </c>
      <c r="E138" s="145">
        <f t="shared" si="62"/>
        <v>17511</v>
      </c>
      <c r="F138" s="95">
        <f t="shared" ref="F138:I138" si="65">E138+(E138/100*2.5)</f>
        <v>17948.775000000001</v>
      </c>
      <c r="G138" s="95">
        <f t="shared" si="65"/>
        <v>18397.494375000002</v>
      </c>
      <c r="H138" s="95">
        <f t="shared" si="65"/>
        <v>18857.431734375001</v>
      </c>
      <c r="I138" s="95">
        <f t="shared" si="65"/>
        <v>19328.867527734375</v>
      </c>
    </row>
    <row r="139" spans="2:9" ht="15.75" thickBot="1" x14ac:dyDescent="0.3">
      <c r="B139" s="96"/>
      <c r="C139" s="146" t="s">
        <v>30</v>
      </c>
      <c r="D139" s="98">
        <v>8526</v>
      </c>
      <c r="E139" s="98">
        <f t="shared" si="62"/>
        <v>8526</v>
      </c>
      <c r="F139" s="98">
        <f t="shared" ref="F139:I139" si="66">F138-F137</f>
        <v>9648.7750000000015</v>
      </c>
      <c r="G139" s="98">
        <f t="shared" si="66"/>
        <v>10097.494375000002</v>
      </c>
      <c r="H139" s="101">
        <f t="shared" si="66"/>
        <v>10557.431734375001</v>
      </c>
      <c r="I139" s="101">
        <f t="shared" si="66"/>
        <v>11028.867527734375</v>
      </c>
    </row>
    <row r="140" spans="2:9" ht="5.0999999999999996" customHeight="1" thickBot="1" x14ac:dyDescent="0.3">
      <c r="B140" s="102"/>
      <c r="C140" s="103"/>
      <c r="D140" s="104"/>
      <c r="E140" s="104">
        <f t="shared" si="62"/>
        <v>0</v>
      </c>
      <c r="F140" s="104"/>
      <c r="G140" s="104"/>
      <c r="H140" s="104"/>
      <c r="I140" s="104"/>
    </row>
    <row r="141" spans="2:9" x14ac:dyDescent="0.25">
      <c r="B141" s="89" t="s">
        <v>61</v>
      </c>
      <c r="C141" s="152" t="s">
        <v>28</v>
      </c>
      <c r="D141" s="131">
        <f>D142-D143</f>
        <v>6011</v>
      </c>
      <c r="E141" s="131">
        <f t="shared" si="62"/>
        <v>6011</v>
      </c>
      <c r="F141" s="131">
        <v>4846</v>
      </c>
      <c r="G141" s="131">
        <v>4895</v>
      </c>
      <c r="H141" s="131">
        <v>4943</v>
      </c>
      <c r="I141" s="131">
        <v>4943</v>
      </c>
    </row>
    <row r="142" spans="2:9" x14ac:dyDescent="0.25">
      <c r="B142" s="96"/>
      <c r="C142" s="137" t="s">
        <v>29</v>
      </c>
      <c r="D142" s="138">
        <v>12289</v>
      </c>
      <c r="E142" s="138">
        <f t="shared" si="62"/>
        <v>12289</v>
      </c>
      <c r="F142" s="153">
        <f t="shared" ref="F142:I142" si="67">E142+(E142/100*2.5)</f>
        <v>12596.225</v>
      </c>
      <c r="G142" s="153">
        <f t="shared" si="67"/>
        <v>12911.130625</v>
      </c>
      <c r="H142" s="153">
        <f t="shared" si="67"/>
        <v>13233.908890625</v>
      </c>
      <c r="I142" s="153">
        <f t="shared" si="67"/>
        <v>13564.756612890626</v>
      </c>
    </row>
    <row r="143" spans="2:9" ht="15.75" thickBot="1" x14ac:dyDescent="0.3">
      <c r="B143" s="96"/>
      <c r="C143" s="140" t="s">
        <v>30</v>
      </c>
      <c r="D143" s="141">
        <v>6278</v>
      </c>
      <c r="E143" s="141">
        <f t="shared" si="62"/>
        <v>6278</v>
      </c>
      <c r="F143" s="141">
        <f t="shared" ref="F143:I143" si="68">F142-F141</f>
        <v>7750.2250000000004</v>
      </c>
      <c r="G143" s="141">
        <f t="shared" si="68"/>
        <v>8016.1306249999998</v>
      </c>
      <c r="H143" s="142">
        <f t="shared" si="68"/>
        <v>8290.9088906249999</v>
      </c>
      <c r="I143" s="142">
        <f t="shared" si="68"/>
        <v>8621.7566128906255</v>
      </c>
    </row>
    <row r="144" spans="2:9" ht="5.0999999999999996" customHeight="1" thickBot="1" x14ac:dyDescent="0.3">
      <c r="B144" s="102"/>
      <c r="C144" s="103"/>
      <c r="D144" s="104"/>
      <c r="E144" s="104">
        <f t="shared" si="62"/>
        <v>0</v>
      </c>
      <c r="F144" s="104"/>
      <c r="G144" s="104"/>
      <c r="H144" s="104"/>
      <c r="I144" s="104"/>
    </row>
    <row r="145" spans="2:10" x14ac:dyDescent="0.25">
      <c r="B145" s="89" t="s">
        <v>62</v>
      </c>
      <c r="C145" s="143" t="s">
        <v>28</v>
      </c>
      <c r="D145" s="94">
        <f>D146-D147</f>
        <v>7271</v>
      </c>
      <c r="E145" s="94">
        <f t="shared" si="62"/>
        <v>7271</v>
      </c>
      <c r="F145" s="94">
        <v>5900</v>
      </c>
      <c r="G145" s="94">
        <v>5900</v>
      </c>
      <c r="H145" s="94">
        <v>5900</v>
      </c>
      <c r="I145" s="94">
        <v>5900</v>
      </c>
    </row>
    <row r="146" spans="2:10" x14ac:dyDescent="0.25">
      <c r="B146" s="96"/>
      <c r="C146" s="144" t="s">
        <v>29</v>
      </c>
      <c r="D146" s="145">
        <v>14133</v>
      </c>
      <c r="E146" s="145">
        <f t="shared" si="62"/>
        <v>14133</v>
      </c>
      <c r="F146" s="95">
        <f t="shared" ref="F146:I146" si="69">E146+(E146/100*2.5)</f>
        <v>14486.325000000001</v>
      </c>
      <c r="G146" s="95">
        <f t="shared" si="69"/>
        <v>14848.483125000001</v>
      </c>
      <c r="H146" s="95">
        <f t="shared" si="69"/>
        <v>15219.695203125</v>
      </c>
      <c r="I146" s="95">
        <f t="shared" si="69"/>
        <v>15600.187583203126</v>
      </c>
    </row>
    <row r="147" spans="2:10" ht="15" customHeight="1" thickBot="1" x14ac:dyDescent="0.3">
      <c r="B147" s="96"/>
      <c r="C147" s="146" t="s">
        <v>30</v>
      </c>
      <c r="D147" s="98">
        <v>6862</v>
      </c>
      <c r="E147" s="98">
        <f t="shared" si="62"/>
        <v>6862</v>
      </c>
      <c r="F147" s="98">
        <f t="shared" ref="F147:I147" si="70">F146-F145</f>
        <v>8586.3250000000007</v>
      </c>
      <c r="G147" s="98">
        <f t="shared" si="70"/>
        <v>8948.4831250000007</v>
      </c>
      <c r="H147" s="101">
        <f t="shared" si="70"/>
        <v>9319.6952031250003</v>
      </c>
      <c r="I147" s="101">
        <f t="shared" si="70"/>
        <v>9700.1875832031255</v>
      </c>
    </row>
    <row r="148" spans="2:10" ht="5.0999999999999996" customHeight="1" thickBot="1" x14ac:dyDescent="0.3">
      <c r="B148" s="102"/>
      <c r="C148" s="103"/>
      <c r="D148" s="104"/>
      <c r="E148" s="104"/>
      <c r="F148" s="104"/>
      <c r="G148" s="104"/>
      <c r="H148" s="104"/>
      <c r="I148" s="104"/>
    </row>
    <row r="149" spans="2:10" ht="15" customHeight="1" x14ac:dyDescent="0.25">
      <c r="B149" s="158" t="s">
        <v>63</v>
      </c>
      <c r="C149" s="159" t="s">
        <v>28</v>
      </c>
      <c r="D149" s="160">
        <v>22262</v>
      </c>
      <c r="E149" s="160">
        <v>22707</v>
      </c>
      <c r="F149" s="160">
        <v>22707</v>
      </c>
      <c r="G149" s="160">
        <v>22707</v>
      </c>
      <c r="H149" s="160">
        <v>22707</v>
      </c>
      <c r="I149" s="160">
        <v>22707</v>
      </c>
    </row>
    <row r="150" spans="2:10" ht="15" customHeight="1" x14ac:dyDescent="0.25">
      <c r="B150" s="158" t="s">
        <v>64</v>
      </c>
      <c r="C150" s="161" t="s">
        <v>29</v>
      </c>
      <c r="D150" s="162">
        <v>87962</v>
      </c>
      <c r="E150" s="162">
        <v>94300</v>
      </c>
      <c r="F150" s="162">
        <v>94000</v>
      </c>
      <c r="G150" s="162">
        <v>94000</v>
      </c>
      <c r="H150" s="162">
        <v>94000</v>
      </c>
      <c r="I150" s="162">
        <v>94000</v>
      </c>
    </row>
    <row r="151" spans="2:10" ht="15" customHeight="1" thickBot="1" x14ac:dyDescent="0.3">
      <c r="B151" s="163"/>
      <c r="C151" s="164" t="s">
        <v>30</v>
      </c>
      <c r="D151" s="165">
        <f t="shared" ref="D151:I151" si="71">D150-D149</f>
        <v>65700</v>
      </c>
      <c r="E151" s="165">
        <f t="shared" si="71"/>
        <v>71593</v>
      </c>
      <c r="F151" s="165">
        <f t="shared" si="71"/>
        <v>71293</v>
      </c>
      <c r="G151" s="165">
        <f t="shared" si="71"/>
        <v>71293</v>
      </c>
      <c r="H151" s="166">
        <f t="shared" si="71"/>
        <v>71293</v>
      </c>
      <c r="I151" s="166">
        <f t="shared" si="71"/>
        <v>71293</v>
      </c>
    </row>
    <row r="152" spans="2:10" ht="5.0999999999999996" customHeight="1" thickBot="1" x14ac:dyDescent="0.3">
      <c r="B152" s="102"/>
      <c r="C152" s="103"/>
      <c r="D152" s="104"/>
      <c r="E152" s="104"/>
      <c r="F152" s="104"/>
      <c r="G152" s="104"/>
      <c r="H152" s="104"/>
      <c r="I152" s="104"/>
    </row>
    <row r="153" spans="2:10" ht="15" customHeight="1" x14ac:dyDescent="0.25">
      <c r="B153" s="113" t="s">
        <v>65</v>
      </c>
      <c r="C153" s="154" t="s">
        <v>28</v>
      </c>
      <c r="D153" s="92">
        <v>1570</v>
      </c>
      <c r="E153" s="92">
        <f>D153</f>
        <v>1570</v>
      </c>
      <c r="F153" s="92">
        <v>1570</v>
      </c>
      <c r="G153" s="92">
        <v>1570</v>
      </c>
      <c r="H153" s="92">
        <v>1570</v>
      </c>
      <c r="I153" s="92">
        <v>1570</v>
      </c>
    </row>
    <row r="154" spans="2:10" x14ac:dyDescent="0.25">
      <c r="B154" s="89" t="s">
        <v>66</v>
      </c>
      <c r="C154" s="144" t="s">
        <v>29</v>
      </c>
      <c r="D154" s="94">
        <v>49070</v>
      </c>
      <c r="E154" s="94">
        <f t="shared" ref="E154:E155" si="72">D154</f>
        <v>49070</v>
      </c>
      <c r="F154" s="94">
        <v>52000</v>
      </c>
      <c r="G154" s="94">
        <v>53000</v>
      </c>
      <c r="H154" s="94">
        <v>54000</v>
      </c>
      <c r="I154" s="94">
        <v>54000</v>
      </c>
    </row>
    <row r="155" spans="2:10" ht="15.75" thickBot="1" x14ac:dyDescent="0.3">
      <c r="B155" s="155" t="s">
        <v>67</v>
      </c>
      <c r="C155" s="156" t="s">
        <v>30</v>
      </c>
      <c r="D155" s="126">
        <f>D154-D153</f>
        <v>47500</v>
      </c>
      <c r="E155" s="126">
        <f t="shared" si="72"/>
        <v>47500</v>
      </c>
      <c r="F155" s="126">
        <f t="shared" ref="F155:I155" si="73">F154-F153</f>
        <v>50430</v>
      </c>
      <c r="G155" s="126">
        <f t="shared" si="73"/>
        <v>51430</v>
      </c>
      <c r="H155" s="99">
        <f t="shared" si="73"/>
        <v>52430</v>
      </c>
      <c r="I155" s="99">
        <f t="shared" si="73"/>
        <v>52430</v>
      </c>
    </row>
    <row r="156" spans="2:10" ht="5.0999999999999996" customHeight="1" thickBot="1" x14ac:dyDescent="0.3">
      <c r="B156" s="157"/>
      <c r="C156" s="103"/>
      <c r="D156" s="104"/>
      <c r="E156" s="104"/>
      <c r="F156" s="104"/>
      <c r="G156" s="104"/>
      <c r="H156" s="104"/>
      <c r="I156" s="104"/>
    </row>
    <row r="157" spans="2:10" x14ac:dyDescent="0.25">
      <c r="B157" s="171" t="s">
        <v>68</v>
      </c>
      <c r="C157" s="172" t="s">
        <v>28</v>
      </c>
      <c r="D157" s="173">
        <v>30549</v>
      </c>
      <c r="E157" s="173">
        <v>31719</v>
      </c>
      <c r="F157" s="173">
        <v>32919</v>
      </c>
      <c r="G157" s="173">
        <v>34169</v>
      </c>
      <c r="H157" s="173">
        <v>35449</v>
      </c>
      <c r="I157" s="173">
        <v>36769</v>
      </c>
    </row>
    <row r="158" spans="2:10" x14ac:dyDescent="0.25">
      <c r="B158" s="163"/>
      <c r="C158" s="161" t="s">
        <v>29</v>
      </c>
      <c r="D158" s="160">
        <v>51479</v>
      </c>
      <c r="E158" s="160">
        <v>52649</v>
      </c>
      <c r="F158" s="160">
        <v>53849</v>
      </c>
      <c r="G158" s="160">
        <v>55099</v>
      </c>
      <c r="H158" s="160">
        <v>56379</v>
      </c>
      <c r="I158" s="160">
        <v>57699</v>
      </c>
    </row>
    <row r="159" spans="2:10" ht="15.75" thickBot="1" x14ac:dyDescent="0.3">
      <c r="B159" s="167"/>
      <c r="C159" s="168" t="s">
        <v>30</v>
      </c>
      <c r="D159" s="169">
        <f t="shared" ref="D159:I159" si="74">D158-D157</f>
        <v>20930</v>
      </c>
      <c r="E159" s="169">
        <f t="shared" si="74"/>
        <v>20930</v>
      </c>
      <c r="F159" s="169">
        <f t="shared" si="74"/>
        <v>20930</v>
      </c>
      <c r="G159" s="169">
        <f t="shared" si="74"/>
        <v>20930</v>
      </c>
      <c r="H159" s="169">
        <f t="shared" si="74"/>
        <v>20930</v>
      </c>
      <c r="I159" s="170">
        <f t="shared" si="74"/>
        <v>20930</v>
      </c>
    </row>
    <row r="160" spans="2:10" s="178" customFormat="1" ht="5.0999999999999996" customHeight="1" thickBot="1" x14ac:dyDescent="0.3">
      <c r="B160" s="174"/>
      <c r="C160" s="175"/>
      <c r="D160" s="176"/>
      <c r="E160" s="176"/>
      <c r="F160" s="176"/>
      <c r="G160" s="176"/>
      <c r="H160" s="176"/>
      <c r="I160" s="176"/>
      <c r="J160" s="177"/>
    </row>
    <row r="161" spans="2:9" x14ac:dyDescent="0.25">
      <c r="B161" s="158" t="s">
        <v>69</v>
      </c>
      <c r="C161" s="159" t="s">
        <v>28</v>
      </c>
      <c r="D161" s="160">
        <v>654</v>
      </c>
      <c r="E161" s="160">
        <v>654</v>
      </c>
      <c r="F161" s="160">
        <v>654</v>
      </c>
      <c r="G161" s="160">
        <v>654</v>
      </c>
      <c r="H161" s="160">
        <v>654</v>
      </c>
      <c r="I161" s="160">
        <v>654</v>
      </c>
    </row>
    <row r="162" spans="2:9" x14ac:dyDescent="0.25">
      <c r="B162" s="163"/>
      <c r="C162" s="161" t="s">
        <v>29</v>
      </c>
      <c r="D162" s="162">
        <v>5654</v>
      </c>
      <c r="E162" s="162">
        <v>5654</v>
      </c>
      <c r="F162" s="162">
        <v>5654</v>
      </c>
      <c r="G162" s="162">
        <v>5654</v>
      </c>
      <c r="H162" s="162">
        <v>5654</v>
      </c>
      <c r="I162" s="162">
        <v>5654</v>
      </c>
    </row>
    <row r="163" spans="2:9" ht="15.75" thickBot="1" x14ac:dyDescent="0.3">
      <c r="B163" s="167"/>
      <c r="C163" s="168" t="s">
        <v>30</v>
      </c>
      <c r="D163" s="169">
        <f t="shared" ref="D163:I163" si="75">D162-D161</f>
        <v>5000</v>
      </c>
      <c r="E163" s="169">
        <f t="shared" si="75"/>
        <v>5000</v>
      </c>
      <c r="F163" s="169">
        <f t="shared" si="75"/>
        <v>5000</v>
      </c>
      <c r="G163" s="169">
        <f t="shared" si="75"/>
        <v>5000</v>
      </c>
      <c r="H163" s="170">
        <f t="shared" si="75"/>
        <v>5000</v>
      </c>
      <c r="I163" s="170">
        <f t="shared" si="75"/>
        <v>5000</v>
      </c>
    </row>
  </sheetData>
  <mergeCells count="2">
    <mergeCell ref="B2:H2"/>
    <mergeCell ref="B3:H3"/>
  </mergeCells>
  <pageMargins left="0.19685039370078741" right="0.19685039370078741" top="0.19685039370078741" bottom="0.19685039370078741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Střednědobý výhled MČ</vt:lpstr>
      <vt:lpstr>Střednědobý výhled PO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Ivana.Simmerova</dc:creator>
  <cp:lastModifiedBy>Plachá Radka (P8)</cp:lastModifiedBy>
  <cp:lastPrinted>2020-04-20T08:49:20Z</cp:lastPrinted>
  <dcterms:created xsi:type="dcterms:W3CDTF">2015-01-21T15:04:52Z</dcterms:created>
  <dcterms:modified xsi:type="dcterms:W3CDTF">2020-05-14T04:31:02Z</dcterms:modified>
</cp:coreProperties>
</file>