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5e0fb04c-1a79-4c85-b8d9-d99977147f1a/"/>
    </mc:Choice>
  </mc:AlternateContent>
  <xr:revisionPtr revIDLastSave="0" documentId="13_ncr:1_{547C537E-0A1D-43C6-B680-4C7E2EB3EA74}" xr6:coauthVersionLast="47" xr6:coauthVersionMax="47" xr10:uidLastSave="{00000000-0000-0000-0000-000000000000}"/>
  <bookViews>
    <workbookView xWindow="3720" yWindow="3720" windowWidth="21600" windowHeight="12735" xr2:uid="{00000000-000D-0000-FFFF-FFFF00000000}"/>
  </bookViews>
  <sheets>
    <sheet name="Střednědobý výhled MČ" sheetId="1" r:id="rId1"/>
    <sheet name="Střednědobý výhled PO" sheetId="4" r:id="rId2"/>
  </sheets>
  <definedNames>
    <definedName name="_xlnm.Print_Area" localSheetId="1">'Střednědobý výhled PO'!$A$1:$J$172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6" i="4" l="1"/>
  <c r="G156" i="4" s="1"/>
  <c r="H156" i="4" s="1"/>
  <c r="I156" i="4" s="1"/>
  <c r="F154" i="4"/>
  <c r="E155" i="4"/>
  <c r="E156" i="4"/>
  <c r="E154" i="4"/>
  <c r="D155" i="4"/>
  <c r="F164" i="4"/>
  <c r="F163" i="4" s="1"/>
  <c r="F162" i="4"/>
  <c r="G162" i="4"/>
  <c r="E164" i="4"/>
  <c r="E162" i="4"/>
  <c r="D163" i="4"/>
  <c r="D159" i="4"/>
  <c r="K24" i="1"/>
  <c r="L24" i="1" s="1"/>
  <c r="M24" i="1" s="1"/>
  <c r="N24" i="1" s="1"/>
  <c r="O24" i="1" s="1"/>
  <c r="K23" i="1"/>
  <c r="L23" i="1" s="1"/>
  <c r="M23" i="1" s="1"/>
  <c r="N23" i="1" s="1"/>
  <c r="O23" i="1" s="1"/>
  <c r="K20" i="1"/>
  <c r="L20" i="1" s="1"/>
  <c r="M20" i="1" s="1"/>
  <c r="N20" i="1" s="1"/>
  <c r="O20" i="1" s="1"/>
  <c r="K19" i="1"/>
  <c r="K18" i="1" s="1"/>
  <c r="L14" i="1"/>
  <c r="M14" i="1" s="1"/>
  <c r="N14" i="1" s="1"/>
  <c r="O14" i="1" s="1"/>
  <c r="L13" i="1"/>
  <c r="M13" i="1" s="1"/>
  <c r="N13" i="1" s="1"/>
  <c r="O13" i="1" s="1"/>
  <c r="K14" i="1"/>
  <c r="K13" i="1"/>
  <c r="J16" i="1"/>
  <c r="I16" i="1"/>
  <c r="F155" i="4" l="1"/>
  <c r="G154" i="4"/>
  <c r="G164" i="4"/>
  <c r="H162" i="4"/>
  <c r="I162" i="4" s="1"/>
  <c r="E163" i="4"/>
  <c r="L19" i="1"/>
  <c r="G155" i="4" l="1"/>
  <c r="H154" i="4"/>
  <c r="G163" i="4"/>
  <c r="H164" i="4"/>
  <c r="L18" i="1"/>
  <c r="M19" i="1"/>
  <c r="H16" i="1"/>
  <c r="H21" i="1" s="1"/>
  <c r="H155" i="4" l="1"/>
  <c r="I154" i="4"/>
  <c r="I155" i="4" s="1"/>
  <c r="H163" i="4"/>
  <c r="I164" i="4"/>
  <c r="I163" i="4" s="1"/>
  <c r="M18" i="1"/>
  <c r="N19" i="1"/>
  <c r="O25" i="1"/>
  <c r="O16" i="1"/>
  <c r="N18" i="1" l="1"/>
  <c r="O19" i="1"/>
  <c r="O18" i="1" s="1"/>
  <c r="O21" i="1" s="1"/>
  <c r="O27" i="1" s="1"/>
  <c r="I25" i="1" l="1"/>
  <c r="G16" i="1" l="1"/>
  <c r="N25" i="1" l="1"/>
  <c r="N16" i="1"/>
  <c r="N21" i="1" s="1"/>
  <c r="N27" i="1" s="1"/>
  <c r="F16" i="1"/>
  <c r="G21" i="1" l="1"/>
  <c r="E16" i="1"/>
  <c r="M25" i="1" l="1"/>
  <c r="M16" i="1"/>
  <c r="M21" i="1" s="1"/>
  <c r="M27" i="1" s="1"/>
  <c r="L25" i="1"/>
  <c r="L16" i="1"/>
  <c r="L21" i="1" s="1"/>
  <c r="L27" i="1" s="1"/>
  <c r="K25" i="1" l="1"/>
  <c r="K16" i="1"/>
  <c r="K21" i="1" s="1"/>
  <c r="K27" i="1" l="1"/>
  <c r="J25" i="1" l="1"/>
  <c r="J21" i="1"/>
  <c r="J27" i="1" l="1"/>
  <c r="I21" i="1" l="1"/>
  <c r="I27" i="1" l="1"/>
  <c r="H25" i="1"/>
  <c r="H27" i="1" l="1"/>
  <c r="G25" i="1"/>
  <c r="F25" i="1"/>
  <c r="B25" i="1"/>
  <c r="C25" i="1"/>
  <c r="D25" i="1"/>
  <c r="E25" i="1"/>
  <c r="B16" i="1"/>
  <c r="B21" i="1" s="1"/>
  <c r="B27" i="1" s="1"/>
  <c r="C16" i="1"/>
  <c r="C21" i="1" s="1"/>
  <c r="C27" i="1" s="1"/>
  <c r="D16" i="1"/>
  <c r="D21" i="1" s="1"/>
  <c r="D27" i="1" s="1"/>
  <c r="G27" i="1" l="1"/>
  <c r="E21" i="1"/>
  <c r="E27" i="1" s="1"/>
  <c r="F21" i="1"/>
  <c r="F27" i="1" s="1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<sst xmlns="http://schemas.openxmlformats.org/spreadsheetml/2006/main" count="193" uniqueCount="85">
  <si>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</si>
  <si>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</si>
  <si>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</si>
  <si>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</si>
  <si>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</si>
  <si>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</si>
  <si>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</si>
  <si>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</si>
  <si>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</si>
  <si>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</si>
  <si>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</si>
  <si>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</si>
  <si>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</si>
  <si>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</si>
  <si>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</si>
  <si>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(v tis. Kč)</t>
  </si>
  <si>
    <t>Skut. 2017</t>
  </si>
  <si>
    <t>Příloha č. 8</t>
  </si>
  <si>
    <t>Skut. 2018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</si>
  <si>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</si>
  <si>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</si>
  <si>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</si>
  <si>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</si>
  <si>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</si>
  <si>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</si>
  <si>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</si>
  <si>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</si>
  <si>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</si>
  <si>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</si>
  <si>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</si>
  <si>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</si>
  <si>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</si>
  <si>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</si>
  <si>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</si>
  <si>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</si>
  <si>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</si>
  <si>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</si>
  <si>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</si>
  <si>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</si>
  <si>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</si>
  <si>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</si>
  <si>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</si>
  <si>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</si>
  <si>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</si>
  <si>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</si>
  <si>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</si>
  <si>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</si>
  <si>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</si>
  <si>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</si>
  <si>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</si>
  <si>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</si>
  <si>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</si>
  <si>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</si>
  <si>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</si>
  <si>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</si>
  <si>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</si>
  <si>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</si>
  <si>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</si>
  <si>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</si>
  <si>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</si>
  <si>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</si>
  <si>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</si>
  <si>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</si>
  <si>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</si>
  <si>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</si>
  <si>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</si>
  <si>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</si>
  <si>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2026</t>
  </si>
  <si>
    <t>Skut. 2019</t>
  </si>
  <si>
    <t>Skut. 2020</t>
  </si>
  <si>
    <t>Seznam příspěvkových organizací</t>
  </si>
  <si>
    <t>RV 2027</t>
  </si>
  <si>
    <t>Skut. 2021</t>
  </si>
  <si>
    <t>RV 2028</t>
  </si>
  <si>
    <t>Skut. 2022</t>
  </si>
  <si>
    <t>Skut. 2023</t>
  </si>
  <si>
    <t>RV 2029</t>
  </si>
  <si>
    <t xml:space="preserve"> Návrh střednědobého výhledu (SV) městské části Praha 8 a příspěvkových organizací do roku 2030 (v tis. Kč)</t>
  </si>
  <si>
    <t>Návrh střednědobého výhledu (SV) příspěvkových organizací zřízených MČ Praha 8 do roku 2030</t>
  </si>
  <si>
    <t>RV 2030</t>
  </si>
  <si>
    <t>Skut. 2024</t>
  </si>
  <si>
    <t>NR 2025</t>
  </si>
  <si>
    <t xml:space="preserve">ze dne 11. února 2025                        </t>
  </si>
  <si>
    <t>usnesení č. Usn RMC 002/2025</t>
  </si>
  <si>
    <t>Zastupitelstvo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</si>
</sst>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177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2" borderId="0" xfId="0" applyFill="1" applyAlignment="1">
      <alignment horizontal="right"/>
    </xf>
    <xf numFmtId="9" fontId="0" fillId="2" borderId="0" xfId="2" applyFont="1" applyFill="1"/>
    <xf numFmtId="3" fontId="0" fillId="2" borderId="0" xfId="0" applyNumberFormat="1" applyFill="1"/>
    <xf numFmtId="0" fontId="0" fillId="2" borderId="0" xfId="0" applyFill="1" applyAlignment="1">
      <alignment horizontal="left" indent="1"/>
    </xf>
    <xf numFmtId="0" fontId="18" fillId="2" borderId="0" xfId="0" applyFont="1" applyFill="1"/>
    <xf numFmtId="0" fontId="11" fillId="2" borderId="0" xfId="0" applyFont="1" applyFill="1"/>
    <xf numFmtId="0" fontId="1" fillId="2" borderId="0" xfId="1" applyFill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4" fillId="2" borderId="26" xfId="1" applyFont="1" applyFill="1" applyBorder="1"/>
    <xf numFmtId="0" fontId="2" fillId="2" borderId="27" xfId="1" applyFont="1" applyFill="1" applyBorder="1" applyAlignment="1">
      <alignment horizontal="center"/>
    </xf>
    <xf numFmtId="0" fontId="2" fillId="2" borderId="54" xfId="1" applyFont="1" applyFill="1" applyBorder="1" applyAlignment="1">
      <alignment horizontal="center"/>
    </xf>
    <xf numFmtId="0" fontId="4" fillId="2" borderId="28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56" xfId="1" applyFont="1" applyFill="1" applyBorder="1" applyAlignment="1">
      <alignment horizontal="center"/>
    </xf>
    <xf numFmtId="0" fontId="4" fillId="2" borderId="13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4" fillId="2" borderId="17" xfId="1" applyFont="1" applyFill="1" applyBorder="1"/>
    <xf numFmtId="3" fontId="2" fillId="2" borderId="18" xfId="1" applyNumberFormat="1" applyFont="1" applyFill="1" applyBorder="1"/>
    <xf numFmtId="3" fontId="2" fillId="2" borderId="24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3" fontId="3" fillId="2" borderId="20" xfId="1" applyNumberFormat="1" applyFont="1" applyFill="1" applyBorder="1"/>
    <xf numFmtId="0" fontId="8" fillId="2" borderId="14" xfId="1" applyFont="1" applyFill="1" applyBorder="1"/>
    <xf numFmtId="3" fontId="3" fillId="2" borderId="4" xfId="1" applyNumberFormat="1" applyFont="1" applyFill="1" applyBorder="1"/>
    <xf numFmtId="3" fontId="3" fillId="2" borderId="29" xfId="1" applyNumberFormat="1" applyFont="1" applyFill="1" applyBorder="1"/>
    <xf numFmtId="3" fontId="3" fillId="2" borderId="30" xfId="1" applyNumberFormat="1" applyFont="1" applyFill="1" applyBorder="1"/>
    <xf numFmtId="0" fontId="14" fillId="2" borderId="0" xfId="0" applyFont="1" applyFill="1"/>
    <xf numFmtId="0" fontId="13" fillId="2" borderId="19" xfId="0" applyFont="1" applyFill="1" applyBorder="1" applyAlignment="1">
      <alignment horizontal="center"/>
    </xf>
    <xf numFmtId="0" fontId="1" fillId="2" borderId="0" xfId="0" applyFont="1" applyFill="1" applyAlignment="1" applyProtection="1">
      <alignment horizontal="left" indent="1"/>
      <protection locked="0"/>
    </xf>
    <xf numFmtId="0" fontId="13" fillId="2" borderId="0" xfId="0" applyFont="1" applyFill="1" applyAlignment="1">
      <alignment horizontal="left" indent="1"/>
    </xf>
    <xf numFmtId="3" fontId="13" fillId="2" borderId="0" xfId="0" applyNumberFormat="1" applyFont="1" applyFill="1" applyAlignment="1">
      <alignment horizontal="right" indent="1"/>
    </xf>
    <xf numFmtId="164" fontId="2" fillId="0" borderId="4" xfId="1" applyNumberFormat="1" applyFont="1" applyBorder="1"/>
    <xf numFmtId="164" fontId="2" fillId="0" borderId="27" xfId="1" applyNumberFormat="1" applyFont="1" applyBorder="1"/>
    <xf numFmtId="164" fontId="2" fillId="0" borderId="7" xfId="1" applyNumberFormat="1" applyFont="1" applyBorder="1"/>
    <xf numFmtId="0" fontId="2" fillId="2" borderId="0" xfId="1" applyFont="1" applyFill="1" applyAlignment="1">
      <alignment horizontal="center"/>
    </xf>
    <xf numFmtId="164" fontId="2" fillId="0" borderId="10" xfId="1" applyNumberFormat="1" applyFont="1" applyBorder="1"/>
    <xf numFmtId="164" fontId="2" fillId="0" borderId="18" xfId="1" applyNumberFormat="1" applyFont="1" applyBorder="1"/>
    <xf numFmtId="164" fontId="3" fillId="0" borderId="1" xfId="1" applyNumberFormat="1" applyFont="1" applyBorder="1"/>
    <xf numFmtId="164" fontId="3" fillId="0" borderId="4" xfId="1" applyNumberFormat="1" applyFont="1" applyBorder="1"/>
    <xf numFmtId="164" fontId="3" fillId="0" borderId="55" xfId="1" applyNumberFormat="1" applyFont="1" applyBorder="1"/>
    <xf numFmtId="3" fontId="13" fillId="0" borderId="0" xfId="0" applyNumberFormat="1" applyFont="1" applyAlignment="1">
      <alignment horizontal="right" indent="1"/>
    </xf>
    <xf numFmtId="3" fontId="0" fillId="0" borderId="0" xfId="0" applyNumberFormat="1" applyAlignment="1">
      <alignment horizontal="right" indent="1"/>
    </xf>
    <xf numFmtId="0" fontId="5" fillId="0" borderId="9" xfId="1" applyFont="1" applyBorder="1"/>
    <xf numFmtId="3" fontId="1" fillId="0" borderId="3" xfId="1" applyNumberFormat="1" applyBorder="1"/>
    <xf numFmtId="0" fontId="5" fillId="0" borderId="5" xfId="1" applyFont="1" applyBorder="1"/>
    <xf numFmtId="3" fontId="1" fillId="0" borderId="8" xfId="1" applyNumberFormat="1" applyBorder="1"/>
    <xf numFmtId="0" fontId="4" fillId="0" borderId="14" xfId="1" applyFont="1" applyBorder="1"/>
    <xf numFmtId="3" fontId="2" fillId="0" borderId="4" xfId="1" applyNumberFormat="1" applyFont="1" applyBorder="1"/>
    <xf numFmtId="0" fontId="4" fillId="0" borderId="13" xfId="1" applyFont="1" applyBorder="1"/>
    <xf numFmtId="3" fontId="2" fillId="0" borderId="11" xfId="1" applyNumberFormat="1" applyFont="1" applyBorder="1"/>
    <xf numFmtId="3" fontId="2" fillId="0" borderId="7" xfId="1" applyNumberFormat="1" applyFont="1" applyBorder="1"/>
    <xf numFmtId="3" fontId="2" fillId="0" borderId="0" xfId="1" applyNumberFormat="1" applyFont="1"/>
    <xf numFmtId="3" fontId="1" fillId="0" borderId="22" xfId="1" applyNumberFormat="1" applyBorder="1"/>
    <xf numFmtId="0" fontId="4" fillId="0" borderId="15" xfId="1" applyFont="1" applyBorder="1"/>
    <xf numFmtId="3" fontId="2" fillId="0" borderId="23" xfId="1" applyNumberFormat="1" applyFont="1" applyBorder="1"/>
    <xf numFmtId="3" fontId="2" fillId="0" borderId="10" xfId="1" applyNumberFormat="1" applyFont="1" applyBorder="1"/>
    <xf numFmtId="0" fontId="5" fillId="0" borderId="16" xfId="1" applyFont="1" applyBorder="1"/>
    <xf numFmtId="3" fontId="1" fillId="0" borderId="2" xfId="1" applyNumberFormat="1" applyBorder="1"/>
    <xf numFmtId="3" fontId="1" fillId="0" borderId="21" xfId="1" applyNumberFormat="1" applyBorder="1"/>
    <xf numFmtId="3" fontId="1" fillId="0" borderId="1" xfId="1" applyNumberFormat="1" applyBorder="1"/>
    <xf numFmtId="3" fontId="1" fillId="0" borderId="20" xfId="1" applyNumberFormat="1" applyBorder="1"/>
    <xf numFmtId="0" fontId="4" fillId="0" borderId="5" xfId="1" applyFont="1" applyBorder="1"/>
    <xf numFmtId="3" fontId="2" fillId="0" borderId="19" xfId="1" applyNumberFormat="1" applyFont="1" applyBorder="1"/>
    <xf numFmtId="0" fontId="4" fillId="0" borderId="12" xfId="1" applyFont="1" applyBorder="1"/>
    <xf numFmtId="3" fontId="2" fillId="0" borderId="6" xfId="1" applyNumberFormat="1" applyFont="1" applyBorder="1"/>
    <xf numFmtId="0" fontId="13" fillId="0" borderId="32" xfId="0" applyFont="1" applyBorder="1" applyAlignment="1">
      <alignment horizontal="left" vertical="center" wrapText="1" indent="1"/>
    </xf>
    <xf numFmtId="0" fontId="17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wrapText="1" indent="1"/>
    </xf>
    <xf numFmtId="0" fontId="17" fillId="0" borderId="33" xfId="0" applyFont="1" applyBorder="1" applyAlignment="1">
      <alignment horizontal="left" wrapText="1" indent="1"/>
    </xf>
    <xf numFmtId="0" fontId="15" fillId="0" borderId="34" xfId="0" applyFont="1" applyBorder="1" applyAlignment="1" applyProtection="1">
      <alignment horizontal="left" indent="1"/>
      <protection locked="0"/>
    </xf>
    <xf numFmtId="0" fontId="16" fillId="0" borderId="38" xfId="0" applyFont="1" applyBorder="1" applyAlignment="1">
      <alignment horizontal="left" indent="1"/>
    </xf>
    <xf numFmtId="0" fontId="1" fillId="0" borderId="34" xfId="0" applyFont="1" applyBorder="1" applyAlignment="1" applyProtection="1">
      <alignment horizontal="left" indent="1"/>
      <protection locked="0"/>
    </xf>
    <xf numFmtId="0" fontId="16" fillId="0" borderId="36" xfId="0" applyFont="1" applyBorder="1" applyAlignment="1">
      <alignment horizontal="left" indent="1"/>
    </xf>
    <xf numFmtId="0" fontId="17" fillId="0" borderId="39" xfId="0" applyFont="1" applyBorder="1" applyAlignment="1">
      <alignment horizontal="left" indent="1"/>
    </xf>
    <xf numFmtId="0" fontId="1" fillId="0" borderId="33" xfId="0" applyFont="1" applyBorder="1" applyAlignment="1" applyProtection="1">
      <alignment horizontal="left" indent="1"/>
      <protection locked="0"/>
    </xf>
    <xf numFmtId="0" fontId="17" fillId="0" borderId="33" xfId="0" applyFont="1" applyBorder="1" applyAlignment="1">
      <alignment horizontal="left" indent="1"/>
    </xf>
    <xf numFmtId="0" fontId="13" fillId="0" borderId="39" xfId="0" applyFont="1" applyBorder="1" applyAlignment="1">
      <alignment horizontal="left" indent="1"/>
    </xf>
    <xf numFmtId="0" fontId="13" fillId="0" borderId="33" xfId="0" applyFont="1" applyBorder="1" applyAlignment="1">
      <alignment horizontal="left" indent="1"/>
    </xf>
    <xf numFmtId="0" fontId="0" fillId="0" borderId="38" xfId="0" applyBorder="1" applyAlignment="1">
      <alignment horizontal="left" indent="1"/>
    </xf>
    <xf numFmtId="0" fontId="0" fillId="0" borderId="36" xfId="0" applyBorder="1" applyAlignment="1">
      <alignment horizontal="left" indent="1"/>
    </xf>
    <xf numFmtId="0" fontId="1" fillId="0" borderId="39" xfId="0" applyFont="1" applyBorder="1" applyAlignment="1" applyProtection="1">
      <alignment horizontal="left" indent="1"/>
      <protection locked="0"/>
    </xf>
    <xf numFmtId="0" fontId="15" fillId="0" borderId="43" xfId="0" applyFont="1" applyBorder="1" applyAlignment="1" applyProtection="1">
      <alignment horizontal="left" indent="1"/>
      <protection locked="0"/>
    </xf>
    <xf numFmtId="9" fontId="1" fillId="0" borderId="34" xfId="2" applyFont="1" applyFill="1" applyBorder="1" applyAlignment="1" applyProtection="1">
      <alignment horizontal="left" indent="1"/>
      <protection locked="0"/>
    </xf>
    <xf numFmtId="9" fontId="1" fillId="0" borderId="33" xfId="2" applyFont="1" applyFill="1" applyBorder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3" fillId="0" borderId="0" xfId="0" applyFont="1" applyAlignment="1">
      <alignment horizontal="left" indent="1"/>
    </xf>
    <xf numFmtId="0" fontId="1" fillId="0" borderId="34" xfId="0" applyFont="1" applyBorder="1" applyAlignment="1" applyProtection="1">
      <alignment horizontal="left" wrapText="1" indent="1"/>
      <protection locked="0"/>
    </xf>
    <xf numFmtId="0" fontId="1" fillId="0" borderId="39" xfId="0" applyFont="1" applyBorder="1" applyAlignment="1" applyProtection="1">
      <alignment horizontal="left" wrapText="1" inden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0" fillId="0" borderId="35" xfId="0" applyBorder="1" applyAlignment="1">
      <alignment horizontal="left" indent="1"/>
    </xf>
    <xf numFmtId="0" fontId="16" fillId="0" borderId="37" xfId="0" applyFont="1" applyBorder="1" applyAlignment="1">
      <alignment horizontal="left" indent="1"/>
    </xf>
    <xf numFmtId="0" fontId="17" fillId="0" borderId="45" xfId="0" applyFont="1" applyBorder="1" applyAlignment="1">
      <alignment horizontal="left" indent="1"/>
    </xf>
    <xf numFmtId="0" fontId="0" fillId="0" borderId="37" xfId="0" applyBorder="1" applyAlignment="1">
      <alignment horizontal="left" indent="1"/>
    </xf>
    <xf numFmtId="0" fontId="13" fillId="0" borderId="45" xfId="0" applyFont="1" applyBorder="1" applyAlignment="1">
      <alignment horizontal="left" indent="1"/>
    </xf>
    <xf numFmtId="0" fontId="0" fillId="0" borderId="44" xfId="0" applyBorder="1" applyAlignment="1">
      <alignment horizontal="left" indent="1"/>
    </xf>
    <xf numFmtId="0" fontId="13" fillId="0" borderId="42" xfId="0" applyFont="1" applyBorder="1" applyAlignment="1">
      <alignment horizontal="left" indent="1"/>
    </xf>
    <xf numFmtId="0" fontId="1" fillId="0" borderId="19" xfId="0" applyFont="1" applyBorder="1" applyAlignment="1" applyProtection="1">
      <alignment horizontal="left" indent="1"/>
      <protection locked="0"/>
    </xf>
    <xf numFmtId="0" fontId="13" fillId="0" borderId="19" xfId="0" applyFont="1" applyBorder="1" applyAlignment="1">
      <alignment horizontal="left" indent="1"/>
    </xf>
    <xf numFmtId="0" fontId="15" fillId="0" borderId="39" xfId="0" applyFont="1" applyBorder="1" applyAlignment="1" applyProtection="1">
      <alignment horizontal="left" indent="1"/>
      <protection locked="0"/>
    </xf>
    <xf numFmtId="0" fontId="15" fillId="0" borderId="33" xfId="0" applyFont="1" applyBorder="1" applyAlignment="1" applyProtection="1">
      <alignment horizontal="left" indent="1"/>
      <protection locked="0"/>
    </xf>
    <xf numFmtId="164" fontId="1" fillId="0" borderId="22" xfId="1" applyNumberFormat="1" applyBorder="1"/>
    <xf numFmtId="0" fontId="2" fillId="0" borderId="46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/>
    <xf numFmtId="164" fontId="2" fillId="0" borderId="30" xfId="1" applyNumberFormat="1" applyFont="1" applyBorder="1"/>
    <xf numFmtId="164" fontId="1" fillId="0" borderId="2" xfId="1" applyNumberFormat="1" applyBorder="1"/>
    <xf numFmtId="164" fontId="1" fillId="0" borderId="1" xfId="1" applyNumberFormat="1" applyBorder="1"/>
    <xf numFmtId="164" fontId="2" fillId="0" borderId="19" xfId="1" applyNumberFormat="1" applyFont="1" applyBorder="1"/>
    <xf numFmtId="164" fontId="2" fillId="0" borderId="33" xfId="1" applyNumberFormat="1" applyFont="1" applyBorder="1"/>
    <xf numFmtId="164" fontId="2" fillId="0" borderId="24" xfId="1" applyNumberFormat="1" applyFont="1" applyBorder="1"/>
    <xf numFmtId="164" fontId="3" fillId="0" borderId="20" xfId="1" applyNumberFormat="1" applyFont="1" applyBorder="1"/>
    <xf numFmtId="164" fontId="3" fillId="0" borderId="30" xfId="1" applyNumberFormat="1" applyFont="1" applyBorder="1"/>
    <xf numFmtId="0" fontId="17" fillId="0" borderId="31" xfId="0" applyFont="1" applyBorder="1" applyAlignment="1">
      <alignment horizontal="right" vertical="center" wrapText="1" indent="1"/>
    </xf>
    <xf numFmtId="0" fontId="17" fillId="0" borderId="33" xfId="0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right" indent="1"/>
    </xf>
    <xf numFmtId="3" fontId="16" fillId="0" borderId="25" xfId="0" applyNumberFormat="1" applyFont="1" applyBorder="1" applyAlignment="1">
      <alignment horizontal="right" indent="1"/>
    </xf>
    <xf numFmtId="3" fontId="17" fillId="0" borderId="34" xfId="0" applyNumberFormat="1" applyFont="1" applyBorder="1" applyAlignment="1">
      <alignment horizontal="right" indent="1"/>
    </xf>
    <xf numFmtId="3" fontId="17" fillId="0" borderId="33" xfId="0" applyNumberFormat="1" applyFont="1" applyBorder="1" applyAlignment="1">
      <alignment horizontal="right" indent="1"/>
    </xf>
    <xf numFmtId="3" fontId="17" fillId="0" borderId="15" xfId="0" applyNumberFormat="1" applyFont="1" applyBorder="1" applyAlignment="1">
      <alignment horizontal="right" indent="1"/>
    </xf>
    <xf numFmtId="3" fontId="13" fillId="0" borderId="15" xfId="0" applyNumberFormat="1" applyFont="1" applyBorder="1" applyAlignment="1">
      <alignment horizontal="right" indent="1"/>
    </xf>
    <xf numFmtId="3" fontId="13" fillId="0" borderId="33" xfId="0" applyNumberFormat="1" applyFont="1" applyBorder="1" applyAlignment="1">
      <alignment horizontal="right" indent="1"/>
    </xf>
    <xf numFmtId="3" fontId="0" fillId="0" borderId="38" xfId="0" applyNumberFormat="1" applyBorder="1" applyAlignment="1">
      <alignment horizontal="right" indent="1"/>
    </xf>
    <xf numFmtId="3" fontId="13" fillId="0" borderId="41" xfId="0" applyNumberFormat="1" applyFont="1" applyBorder="1" applyAlignment="1">
      <alignment horizontal="right" indent="1"/>
    </xf>
    <xf numFmtId="3" fontId="13" fillId="0" borderId="33" xfId="2" applyNumberFormat="1" applyFont="1" applyFill="1" applyBorder="1" applyAlignment="1">
      <alignment horizontal="right" indent="1"/>
    </xf>
    <xf numFmtId="3" fontId="13" fillId="0" borderId="40" xfId="0" applyNumberFormat="1" applyFont="1" applyBorder="1" applyAlignment="1">
      <alignment horizontal="right" indent="1"/>
    </xf>
    <xf numFmtId="3" fontId="13" fillId="0" borderId="39" xfId="0" applyNumberFormat="1" applyFont="1" applyBorder="1" applyAlignment="1">
      <alignment horizontal="right" indent="1"/>
    </xf>
    <xf numFmtId="3" fontId="17" fillId="0" borderId="42" xfId="0" applyNumberFormat="1" applyFont="1" applyBorder="1" applyAlignment="1">
      <alignment horizontal="right" indent="1"/>
    </xf>
    <xf numFmtId="3" fontId="0" fillId="0" borderId="36" xfId="0" applyNumberFormat="1" applyBorder="1" applyAlignment="1">
      <alignment horizontal="right" indent="1"/>
    </xf>
    <xf numFmtId="3" fontId="0" fillId="0" borderId="37" xfId="0" applyNumberFormat="1" applyBorder="1" applyAlignment="1">
      <alignment horizontal="right" indent="1"/>
    </xf>
    <xf numFmtId="3" fontId="13" fillId="0" borderId="34" xfId="0" applyNumberFormat="1" applyFont="1" applyBorder="1" applyAlignment="1">
      <alignment horizontal="right" indent="1"/>
    </xf>
    <xf numFmtId="164" fontId="1" fillId="0" borderId="3" xfId="1" applyNumberFormat="1" applyBorder="1"/>
    <xf numFmtId="164" fontId="2" fillId="0" borderId="6" xfId="1" applyNumberFormat="1" applyFont="1" applyBorder="1"/>
    <xf numFmtId="164" fontId="1" fillId="0" borderId="57" xfId="1" applyNumberFormat="1" applyBorder="1"/>
    <xf numFmtId="164" fontId="1" fillId="0" borderId="8" xfId="1" applyNumberFormat="1" applyBorder="1"/>
    <xf numFmtId="164" fontId="2" fillId="0" borderId="46" xfId="1" applyNumberFormat="1" applyFont="1" applyBorder="1"/>
    <xf numFmtId="164" fontId="1" fillId="0" borderId="58" xfId="1" applyNumberFormat="1" applyBorder="1"/>
    <xf numFmtId="164" fontId="1" fillId="0" borderId="51" xfId="1" applyNumberFormat="1" applyBorder="1"/>
    <xf numFmtId="164" fontId="2" fillId="0" borderId="52" xfId="1" applyNumberFormat="1" applyFont="1" applyBorder="1"/>
    <xf numFmtId="164" fontId="1" fillId="0" borderId="45" xfId="1" applyNumberFormat="1" applyBorder="1"/>
    <xf numFmtId="164" fontId="2" fillId="0" borderId="42" xfId="1" applyNumberFormat="1" applyFont="1" applyBorder="1"/>
    <xf numFmtId="164" fontId="2" fillId="0" borderId="43" xfId="1" applyNumberFormat="1" applyFont="1" applyBorder="1"/>
    <xf numFmtId="164" fontId="2" fillId="0" borderId="34" xfId="1" applyNumberFormat="1" applyFont="1" applyBorder="1"/>
    <xf numFmtId="164" fontId="1" fillId="0" borderId="38" xfId="1" applyNumberFormat="1" applyBorder="1"/>
    <xf numFmtId="164" fontId="1" fillId="0" borderId="37" xfId="1" applyNumberFormat="1" applyBorder="1"/>
    <xf numFmtId="164" fontId="2" fillId="0" borderId="39" xfId="1" applyNumberFormat="1" applyFont="1" applyBorder="1"/>
    <xf numFmtId="164" fontId="2" fillId="0" borderId="32" xfId="1" applyNumberFormat="1" applyFont="1" applyBorder="1"/>
    <xf numFmtId="164" fontId="2" fillId="0" borderId="36" xfId="1" applyNumberFormat="1" applyFont="1" applyBorder="1"/>
    <xf numFmtId="164" fontId="3" fillId="0" borderId="37" xfId="1" applyNumberFormat="1" applyFont="1" applyBorder="1"/>
    <xf numFmtId="0" fontId="2" fillId="0" borderId="47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164" fontId="2" fillId="0" borderId="47" xfId="1" applyNumberFormat="1" applyFont="1" applyBorder="1"/>
    <xf numFmtId="164" fontId="2" fillId="0" borderId="49" xfId="1" applyNumberFormat="1" applyFont="1" applyBorder="1"/>
    <xf numFmtId="164" fontId="2" fillId="0" borderId="50" xfId="1" applyNumberFormat="1" applyFont="1" applyBorder="1"/>
    <xf numFmtId="164" fontId="2" fillId="0" borderId="48" xfId="1" applyNumberFormat="1" applyFont="1" applyBorder="1"/>
    <xf numFmtId="164" fontId="2" fillId="0" borderId="53" xfId="1" applyNumberFormat="1" applyFont="1" applyBorder="1"/>
    <xf numFmtId="164" fontId="3" fillId="0" borderId="51" xfId="1" applyNumberFormat="1" applyFont="1" applyBorder="1"/>
    <xf numFmtId="164" fontId="3" fillId="0" borderId="49" xfId="1" applyNumberFormat="1" applyFont="1" applyBorder="1"/>
    <xf numFmtId="3" fontId="13" fillId="0" borderId="42" xfId="0" applyNumberFormat="1" applyFont="1" applyBorder="1" applyAlignment="1">
      <alignment horizontal="right" inden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1" fillId="0" borderId="0" xfId="1" applyNumberFormat="1"/>
    <xf numFmtId="0" fontId="9" fillId="2" borderId="0" xfId="1" applyFont="1" applyFill="1" applyAlignment="1">
      <alignment horizontal="left"/>
    </xf>
    <xf numFmtId="0" fontId="9" fillId="0" borderId="0" xfId="1" applyFont="1" applyAlignment="1">
      <alignment horizontal="left"/>
    </xf>
    <xf numFmtId="0" fontId="13" fillId="2" borderId="0" xfId="0" applyFont="1" applyFill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workbookViewId="0">
      <selection activeCell="C3" sqref="C3"/>
    </sheetView>
  </sheetViews>
  <sheetFormatPr defaultRowHeight="15" x14ac:dyDescent="0.25"/>
  <cols>
    <col min="1" max="1" width="37.7109375" customWidth="1"/>
    <col min="2" max="4" width="9.42578125" customWidth="1"/>
    <col min="5" max="5" width="9.42578125" style="2" customWidth="1"/>
    <col min="6" max="7" width="9.42578125" customWidth="1"/>
    <col min="8" max="8" width="9.42578125" style="2" customWidth="1"/>
    <col min="9" max="9" width="10.42578125" customWidth="1"/>
    <col min="10" max="10" width="11.42578125" customWidth="1"/>
    <col min="11" max="11" width="10.7109375" customWidth="1"/>
    <col min="12" max="14" width="11.7109375" bestFit="1" customWidth="1"/>
    <col min="15" max="15" width="10.7109375" bestFit="1" customWidth="1"/>
  </cols>
  <sheetData>
    <row r="1" spans="1:15" x14ac:dyDescent="0.25">
      <c r="A1" s="2"/>
      <c r="B1" s="2"/>
      <c r="C1" s="2"/>
      <c r="D1" s="7"/>
      <c r="E1" s="8"/>
      <c r="F1" s="8"/>
      <c r="G1" s="2"/>
      <c r="H1" s="7"/>
      <c r="I1" s="8"/>
      <c r="J1" s="8"/>
      <c r="K1" s="2"/>
      <c r="L1" s="2"/>
      <c r="M1" s="7" t="s">
        <v>17</v>
      </c>
      <c r="N1" s="8"/>
      <c r="O1" s="8"/>
    </row>
    <row r="2" spans="1:15" x14ac:dyDescent="0.25">
      <c r="A2" s="9"/>
      <c r="B2" s="12"/>
      <c r="C2" s="9"/>
      <c r="D2" s="10"/>
      <c r="E2" s="11"/>
      <c r="F2" s="12"/>
      <c r="G2" s="9"/>
      <c r="H2" s="10"/>
      <c r="I2" s="11"/>
      <c r="J2" s="12"/>
      <c r="K2" s="2"/>
      <c r="L2" s="2"/>
      <c r="M2" s="10" t="s">
        <v>83</v>
      </c>
      <c r="N2" s="11"/>
      <c r="O2" s="12"/>
    </row>
    <row r="3" spans="1:15" s="2" customFormat="1" x14ac:dyDescent="0.25">
      <c r="A3" s="9"/>
      <c r="B3" s="10"/>
      <c r="C3" s="9"/>
      <c r="D3" s="10"/>
      <c r="E3" s="10"/>
      <c r="F3" s="10"/>
      <c r="G3" s="9"/>
      <c r="H3" s="10"/>
      <c r="I3" s="10"/>
      <c r="J3" s="10"/>
      <c r="M3" s="10" t="s">
        <v>84</v>
      </c>
      <c r="N3" s="10"/>
      <c r="O3" s="10"/>
    </row>
    <row r="4" spans="1:15" s="2" customFormat="1" x14ac:dyDescent="0.25">
      <c r="A4" s="9"/>
      <c r="B4" s="9"/>
      <c r="C4" s="9"/>
      <c r="D4" s="174"/>
      <c r="E4" s="174"/>
      <c r="F4" s="174"/>
      <c r="G4" s="14"/>
      <c r="H4" s="175"/>
      <c r="I4" s="175"/>
      <c r="J4" s="175"/>
      <c r="M4" s="175" t="s">
        <v>82</v>
      </c>
      <c r="N4" s="175"/>
      <c r="O4" s="175"/>
    </row>
    <row r="5" spans="1:15" s="2" customFormat="1" x14ac:dyDescent="0.25">
      <c r="A5" s="9"/>
      <c r="B5" s="9"/>
      <c r="C5" s="9"/>
      <c r="D5" s="13"/>
      <c r="E5" s="13"/>
      <c r="F5" s="9"/>
      <c r="G5" s="9"/>
      <c r="H5" s="9"/>
      <c r="I5" s="9"/>
    </row>
    <row r="6" spans="1:15" s="2" customForma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15" s="2" customFormat="1" ht="18" x14ac:dyDescent="0.25">
      <c r="A7" s="15" t="s">
        <v>77</v>
      </c>
      <c r="B7" s="15"/>
      <c r="C7" s="15"/>
      <c r="D7" s="15"/>
      <c r="E7" s="15"/>
      <c r="F7" s="15"/>
      <c r="G7" s="15"/>
      <c r="H7" s="15"/>
      <c r="I7" s="15"/>
    </row>
    <row r="8" spans="1:15" s="2" customFormat="1" ht="18" x14ac:dyDescent="0.25">
      <c r="A8" s="16"/>
      <c r="B8" s="17"/>
      <c r="C8" s="17"/>
      <c r="D8" s="17"/>
      <c r="E8" s="17"/>
      <c r="F8" s="17"/>
      <c r="G8" s="17"/>
      <c r="H8" s="17"/>
      <c r="I8" s="17"/>
    </row>
    <row r="9" spans="1:15" s="2" customFormat="1" ht="15.75" thickBot="1" x14ac:dyDescent="0.3">
      <c r="A9" s="9"/>
      <c r="B9" s="11"/>
      <c r="C9" s="11"/>
      <c r="D9" s="11"/>
      <c r="E9" s="9"/>
      <c r="F9" s="9"/>
      <c r="G9" s="11"/>
      <c r="H9" s="11"/>
      <c r="I9" s="10"/>
      <c r="J9" s="10"/>
      <c r="K9" s="10"/>
      <c r="L9" s="11"/>
      <c r="M9" s="11"/>
      <c r="N9" s="11"/>
      <c r="O9" s="11" t="s">
        <v>62</v>
      </c>
    </row>
    <row r="10" spans="1:15" x14ac:dyDescent="0.25">
      <c r="A10" s="18" t="s">
        <v>0</v>
      </c>
      <c r="B10" s="19" t="s">
        <v>16</v>
      </c>
      <c r="C10" s="19" t="s">
        <v>18</v>
      </c>
      <c r="D10" s="19" t="s">
        <v>68</v>
      </c>
      <c r="E10" s="19" t="s">
        <v>69</v>
      </c>
      <c r="F10" s="19" t="s">
        <v>72</v>
      </c>
      <c r="G10" s="19" t="s">
        <v>74</v>
      </c>
      <c r="H10" s="19" t="s">
        <v>75</v>
      </c>
      <c r="I10" s="113" t="s">
        <v>80</v>
      </c>
      <c r="J10" s="161" t="s">
        <v>81</v>
      </c>
      <c r="K10" s="19" t="s">
        <v>67</v>
      </c>
      <c r="L10" s="19" t="s">
        <v>71</v>
      </c>
      <c r="M10" s="19" t="s">
        <v>73</v>
      </c>
      <c r="N10" s="20" t="s">
        <v>76</v>
      </c>
      <c r="O10" s="20" t="s">
        <v>79</v>
      </c>
    </row>
    <row r="11" spans="1:15" ht="15.75" thickBot="1" x14ac:dyDescent="0.3">
      <c r="A11" s="21"/>
      <c r="B11" s="22"/>
      <c r="C11" s="22"/>
      <c r="D11" s="22"/>
      <c r="E11" s="22"/>
      <c r="F11" s="22"/>
      <c r="G11" s="22"/>
      <c r="H11" s="22"/>
      <c r="I11" s="114"/>
      <c r="J11" s="162"/>
      <c r="K11" s="22"/>
      <c r="L11" s="22"/>
      <c r="M11" s="22"/>
      <c r="N11" s="23"/>
      <c r="O11" s="23"/>
    </row>
    <row r="12" spans="1:15" x14ac:dyDescent="0.25">
      <c r="A12" s="24"/>
      <c r="B12" s="26"/>
      <c r="C12" s="25"/>
      <c r="D12" s="46"/>
      <c r="E12" s="25"/>
      <c r="F12" s="25"/>
      <c r="G12" s="25"/>
      <c r="H12" s="25"/>
      <c r="I12" s="115"/>
      <c r="J12" s="161"/>
      <c r="K12" s="19"/>
      <c r="L12" s="19"/>
      <c r="M12" s="19"/>
      <c r="N12" s="20"/>
      <c r="O12" s="20"/>
    </row>
    <row r="13" spans="1:15" x14ac:dyDescent="0.25">
      <c r="A13" s="54" t="s">
        <v>1</v>
      </c>
      <c r="B13" s="55">
        <v>93425</v>
      </c>
      <c r="C13" s="55">
        <v>95491</v>
      </c>
      <c r="D13" s="55">
        <v>98010</v>
      </c>
      <c r="E13" s="55">
        <v>143263</v>
      </c>
      <c r="F13" s="55">
        <v>152014</v>
      </c>
      <c r="G13" s="55">
        <v>161652</v>
      </c>
      <c r="H13" s="55">
        <v>162787</v>
      </c>
      <c r="I13" s="55">
        <v>262759</v>
      </c>
      <c r="J13" s="143">
        <v>225000</v>
      </c>
      <c r="K13" s="143">
        <f>J13*1.04</f>
        <v>234000</v>
      </c>
      <c r="L13" s="143">
        <f t="shared" ref="L13:O13" si="0">K13*1.04</f>
        <v>243360</v>
      </c>
      <c r="M13" s="143">
        <f t="shared" si="0"/>
        <v>253094.39999999999</v>
      </c>
      <c r="N13" s="145">
        <f t="shared" si="0"/>
        <v>263218.17599999998</v>
      </c>
      <c r="O13" s="151">
        <f t="shared" si="0"/>
        <v>273746.90304</v>
      </c>
    </row>
    <row r="14" spans="1:15" x14ac:dyDescent="0.25">
      <c r="A14" s="54" t="s">
        <v>2</v>
      </c>
      <c r="B14" s="55">
        <v>55553</v>
      </c>
      <c r="C14" s="55">
        <v>125148</v>
      </c>
      <c r="D14" s="55">
        <v>137585</v>
      </c>
      <c r="E14" s="55">
        <v>89648</v>
      </c>
      <c r="F14" s="55">
        <v>120336</v>
      </c>
      <c r="G14" s="55">
        <v>95748</v>
      </c>
      <c r="H14" s="55">
        <v>104846</v>
      </c>
      <c r="I14" s="55">
        <v>144582</v>
      </c>
      <c r="J14" s="143">
        <v>59980</v>
      </c>
      <c r="K14" s="143">
        <f>J14*1.04</f>
        <v>62379.200000000004</v>
      </c>
      <c r="L14" s="143">
        <f t="shared" ref="L14:O14" si="1">K14*1.04</f>
        <v>64874.368000000009</v>
      </c>
      <c r="M14" s="143">
        <f t="shared" si="1"/>
        <v>67469.342720000015</v>
      </c>
      <c r="N14" s="145">
        <f t="shared" si="1"/>
        <v>70168.116428800015</v>
      </c>
      <c r="O14" s="151">
        <f t="shared" si="1"/>
        <v>72974.841085952023</v>
      </c>
    </row>
    <row r="15" spans="1:15" x14ac:dyDescent="0.25">
      <c r="A15" s="56" t="s">
        <v>3</v>
      </c>
      <c r="B15" s="55">
        <v>0</v>
      </c>
      <c r="C15" s="55">
        <v>0</v>
      </c>
      <c r="D15" s="57">
        <v>0</v>
      </c>
      <c r="E15" s="55">
        <v>2110</v>
      </c>
      <c r="F15" s="55">
        <v>11562</v>
      </c>
      <c r="G15" s="55">
        <v>84171</v>
      </c>
      <c r="H15" s="55">
        <v>84961</v>
      </c>
      <c r="I15" s="55">
        <v>205389</v>
      </c>
      <c r="J15" s="143">
        <v>8000</v>
      </c>
      <c r="K15" s="143">
        <v>8000</v>
      </c>
      <c r="L15" s="143">
        <v>8000</v>
      </c>
      <c r="M15" s="143">
        <v>5000</v>
      </c>
      <c r="N15" s="146">
        <v>4000</v>
      </c>
      <c r="O15" s="151">
        <v>3000</v>
      </c>
    </row>
    <row r="16" spans="1:15" ht="15.75" thickBot="1" x14ac:dyDescent="0.3">
      <c r="A16" s="58" t="s">
        <v>4</v>
      </c>
      <c r="B16" s="59">
        <f t="shared" ref="B16:D16" si="2">B13+B14</f>
        <v>148978</v>
      </c>
      <c r="C16" s="59">
        <f t="shared" si="2"/>
        <v>220639</v>
      </c>
      <c r="D16" s="59">
        <f t="shared" si="2"/>
        <v>235595</v>
      </c>
      <c r="E16" s="59">
        <f>E13+E14+E15</f>
        <v>235021</v>
      </c>
      <c r="F16" s="59">
        <f>SUM(F13:F15)</f>
        <v>283912</v>
      </c>
      <c r="G16" s="59">
        <f>SUM(G13:G15)</f>
        <v>341571</v>
      </c>
      <c r="H16" s="59">
        <f>SUM(H13:H15)</f>
        <v>352594</v>
      </c>
      <c r="I16" s="59">
        <f>SUM(I13:I15)</f>
        <v>612730</v>
      </c>
      <c r="J16" s="43">
        <f>SUM(J13:J15)</f>
        <v>292980</v>
      </c>
      <c r="K16" s="43">
        <f t="shared" ref="K16" si="3">K13+K14</f>
        <v>296379.2</v>
      </c>
      <c r="L16" s="43">
        <f t="shared" ref="L16:M16" si="4">L13+L14</f>
        <v>308234.36800000002</v>
      </c>
      <c r="M16" s="43">
        <f t="shared" si="4"/>
        <v>320563.74271999998</v>
      </c>
      <c r="N16" s="117">
        <f t="shared" ref="N16" si="5">N13+N14</f>
        <v>333386.29242880002</v>
      </c>
      <c r="O16" s="152">
        <f t="shared" ref="O16" si="6">O13+O14</f>
        <v>346721.74412595201</v>
      </c>
    </row>
    <row r="17" spans="1:17" x14ac:dyDescent="0.25">
      <c r="A17" s="60"/>
      <c r="B17" s="61"/>
      <c r="C17" s="62"/>
      <c r="D17" s="63"/>
      <c r="E17" s="62"/>
      <c r="F17" s="62"/>
      <c r="G17" s="62"/>
      <c r="H17" s="62"/>
      <c r="I17" s="116"/>
      <c r="J17" s="163"/>
      <c r="K17" s="44"/>
      <c r="L17" s="44"/>
      <c r="M17" s="44"/>
      <c r="N17" s="147"/>
      <c r="O17" s="153"/>
    </row>
    <row r="18" spans="1:17" x14ac:dyDescent="0.25">
      <c r="A18" s="56" t="s">
        <v>5</v>
      </c>
      <c r="B18" s="64">
        <v>1762868</v>
      </c>
      <c r="C18" s="64">
        <v>762879</v>
      </c>
      <c r="D18" s="64">
        <v>1004709</v>
      </c>
      <c r="E18" s="64">
        <v>805930</v>
      </c>
      <c r="F18" s="64">
        <v>782367</v>
      </c>
      <c r="G18" s="64">
        <v>936930</v>
      </c>
      <c r="H18" s="64">
        <v>925501</v>
      </c>
      <c r="I18" s="112">
        <v>895855</v>
      </c>
      <c r="J18" s="112">
        <v>842178</v>
      </c>
      <c r="K18" s="112">
        <f>K19+K20+50000</f>
        <v>764710.88</v>
      </c>
      <c r="L18" s="112">
        <f>L19+L20+50000</f>
        <v>713299.31520000007</v>
      </c>
      <c r="M18" s="112">
        <f>M19+M20+20000</f>
        <v>709831.28780800011</v>
      </c>
      <c r="N18" s="146">
        <f>N19+N20+20000</f>
        <v>737424.53932032012</v>
      </c>
      <c r="O18" s="151">
        <f>O19+O20+20000</f>
        <v>766121.52089313301</v>
      </c>
    </row>
    <row r="19" spans="1:17" x14ac:dyDescent="0.25">
      <c r="A19" s="56" t="s">
        <v>12</v>
      </c>
      <c r="B19" s="64">
        <v>320138</v>
      </c>
      <c r="C19" s="64">
        <v>334419</v>
      </c>
      <c r="D19" s="64">
        <v>345276</v>
      </c>
      <c r="E19" s="64">
        <v>352421</v>
      </c>
      <c r="F19" s="64">
        <v>354317</v>
      </c>
      <c r="G19" s="64">
        <v>357379</v>
      </c>
      <c r="H19" s="64">
        <v>411761</v>
      </c>
      <c r="I19" s="112">
        <v>475320</v>
      </c>
      <c r="J19" s="112">
        <v>593101.9</v>
      </c>
      <c r="K19" s="112">
        <f>J19*1.04</f>
        <v>616825.97600000002</v>
      </c>
      <c r="L19" s="112">
        <f>K19*1.04-80000</f>
        <v>561499.01504000009</v>
      </c>
      <c r="M19" s="112">
        <f>L19*1.04</f>
        <v>583958.97564160009</v>
      </c>
      <c r="N19" s="146">
        <f>M19*1.04</f>
        <v>607317.33466726413</v>
      </c>
      <c r="O19" s="151">
        <f>N19*1.04</f>
        <v>631610.02805395471</v>
      </c>
    </row>
    <row r="20" spans="1:17" x14ac:dyDescent="0.25">
      <c r="A20" s="56" t="s">
        <v>13</v>
      </c>
      <c r="B20" s="64">
        <v>68228</v>
      </c>
      <c r="C20" s="64">
        <v>71952</v>
      </c>
      <c r="D20" s="64">
        <v>81805</v>
      </c>
      <c r="E20" s="64">
        <v>84736</v>
      </c>
      <c r="F20" s="64">
        <v>88793</v>
      </c>
      <c r="G20" s="64">
        <v>88527</v>
      </c>
      <c r="H20" s="64">
        <v>96688</v>
      </c>
      <c r="I20" s="112">
        <v>94666</v>
      </c>
      <c r="J20" s="112">
        <v>94120.1</v>
      </c>
      <c r="K20" s="112">
        <f>J20*1.04</f>
        <v>97884.90400000001</v>
      </c>
      <c r="L20" s="112">
        <f t="shared" ref="L20:O20" si="7">K20*1.04</f>
        <v>101800.30016000001</v>
      </c>
      <c r="M20" s="112">
        <f t="shared" si="7"/>
        <v>105872.31216640002</v>
      </c>
      <c r="N20" s="146">
        <f t="shared" si="7"/>
        <v>110107.20465305602</v>
      </c>
      <c r="O20" s="151">
        <f t="shared" si="7"/>
        <v>114511.49283917826</v>
      </c>
    </row>
    <row r="21" spans="1:17" ht="15.75" thickBot="1" x14ac:dyDescent="0.3">
      <c r="A21" s="58" t="s">
        <v>6</v>
      </c>
      <c r="B21" s="59">
        <f>B16+B18</f>
        <v>1911846</v>
      </c>
      <c r="C21" s="59">
        <f>C16+C18</f>
        <v>983518</v>
      </c>
      <c r="D21" s="59">
        <f>D16+D18</f>
        <v>1240304</v>
      </c>
      <c r="E21" s="59">
        <f t="shared" ref="E21" si="8">E16+E18</f>
        <v>1040951</v>
      </c>
      <c r="F21" s="59">
        <f t="shared" ref="F21" si="9">F16+F18</f>
        <v>1066279</v>
      </c>
      <c r="G21" s="59">
        <f>G16+G18</f>
        <v>1278501</v>
      </c>
      <c r="H21" s="59">
        <f>H16+H18</f>
        <v>1278095</v>
      </c>
      <c r="I21" s="117">
        <f t="shared" ref="I21" si="10">I16+I18</f>
        <v>1508585</v>
      </c>
      <c r="J21" s="164">
        <f t="shared" ref="J21:K21" si="11">J16+J18</f>
        <v>1135158</v>
      </c>
      <c r="K21" s="43">
        <f t="shared" si="11"/>
        <v>1061090.08</v>
      </c>
      <c r="L21" s="43">
        <f t="shared" ref="L21:M21" si="12">L16+L18</f>
        <v>1021533.6832000001</v>
      </c>
      <c r="M21" s="43">
        <f t="shared" si="12"/>
        <v>1030395.0305280001</v>
      </c>
      <c r="N21" s="117">
        <f t="shared" ref="N21" si="13">N16+N18</f>
        <v>1070810.8317491203</v>
      </c>
      <c r="O21" s="152">
        <f>O16+O18</f>
        <v>1112843.265019085</v>
      </c>
    </row>
    <row r="22" spans="1:17" ht="15.75" thickBot="1" x14ac:dyDescent="0.3">
      <c r="A22" s="65"/>
      <c r="B22" s="66"/>
      <c r="C22" s="67"/>
      <c r="D22" s="63"/>
      <c r="E22" s="62"/>
      <c r="F22" s="62"/>
      <c r="G22" s="62"/>
      <c r="H22" s="62"/>
      <c r="I22" s="116"/>
      <c r="J22" s="165"/>
      <c r="K22" s="45"/>
      <c r="L22" s="45"/>
      <c r="M22" s="45"/>
      <c r="N22" s="116"/>
      <c r="O22" s="154"/>
    </row>
    <row r="23" spans="1:17" x14ac:dyDescent="0.25">
      <c r="A23" s="68" t="s">
        <v>7</v>
      </c>
      <c r="B23" s="69">
        <v>847404</v>
      </c>
      <c r="C23" s="69">
        <v>915249</v>
      </c>
      <c r="D23" s="69">
        <v>934735</v>
      </c>
      <c r="E23" s="69">
        <v>829584</v>
      </c>
      <c r="F23" s="69">
        <v>805540</v>
      </c>
      <c r="G23" s="69">
        <v>874942</v>
      </c>
      <c r="H23" s="69">
        <v>999213</v>
      </c>
      <c r="I23" s="118">
        <v>993799</v>
      </c>
      <c r="J23" s="118">
        <v>947298</v>
      </c>
      <c r="K23" s="118">
        <f>J23*1.01</f>
        <v>956770.98</v>
      </c>
      <c r="L23" s="118">
        <f t="shared" ref="L23:O23" si="14">K23*1.01</f>
        <v>966338.68979999993</v>
      </c>
      <c r="M23" s="118">
        <f t="shared" si="14"/>
        <v>976002.07669799996</v>
      </c>
      <c r="N23" s="148">
        <f t="shared" si="14"/>
        <v>985762.09746497998</v>
      </c>
      <c r="O23" s="155">
        <f t="shared" si="14"/>
        <v>995619.71843962977</v>
      </c>
      <c r="Q23" s="173"/>
    </row>
    <row r="24" spans="1:17" x14ac:dyDescent="0.25">
      <c r="A24" s="54" t="s">
        <v>8</v>
      </c>
      <c r="B24" s="70">
        <v>597726</v>
      </c>
      <c r="C24" s="71">
        <v>881851</v>
      </c>
      <c r="D24" s="72">
        <v>294585</v>
      </c>
      <c r="E24" s="71">
        <v>140872</v>
      </c>
      <c r="F24" s="71">
        <v>226313</v>
      </c>
      <c r="G24" s="71">
        <v>386934</v>
      </c>
      <c r="H24" s="71">
        <v>215203</v>
      </c>
      <c r="I24" s="119">
        <v>336447</v>
      </c>
      <c r="J24" s="119">
        <v>187860</v>
      </c>
      <c r="K24" s="119">
        <f>J24*0.5</f>
        <v>93930</v>
      </c>
      <c r="L24" s="119">
        <f t="shared" ref="L24:O24" si="15">K24*0.5</f>
        <v>46965</v>
      </c>
      <c r="M24" s="119">
        <f t="shared" si="15"/>
        <v>23482.5</v>
      </c>
      <c r="N24" s="149">
        <f t="shared" si="15"/>
        <v>11741.25</v>
      </c>
      <c r="O24" s="156">
        <f t="shared" si="15"/>
        <v>5870.625</v>
      </c>
    </row>
    <row r="25" spans="1:17" ht="15.75" thickBot="1" x14ac:dyDescent="0.3">
      <c r="A25" s="58" t="s">
        <v>9</v>
      </c>
      <c r="B25" s="59">
        <f t="shared" ref="B25:E25" si="16">B23+B24</f>
        <v>1445130</v>
      </c>
      <c r="C25" s="59">
        <f t="shared" si="16"/>
        <v>1797100</v>
      </c>
      <c r="D25" s="59">
        <f t="shared" si="16"/>
        <v>1229320</v>
      </c>
      <c r="E25" s="59">
        <f t="shared" si="16"/>
        <v>970456</v>
      </c>
      <c r="F25" s="59">
        <f t="shared" ref="F25:G25" si="17">F23+F24</f>
        <v>1031853</v>
      </c>
      <c r="G25" s="59">
        <f t="shared" si="17"/>
        <v>1261876</v>
      </c>
      <c r="H25" s="59">
        <f t="shared" ref="H25" si="18">H23+H24</f>
        <v>1214416</v>
      </c>
      <c r="I25" s="117">
        <f>I23+I24</f>
        <v>1330246</v>
      </c>
      <c r="J25" s="164">
        <f t="shared" ref="J25:K25" si="19">J23+J24</f>
        <v>1135158</v>
      </c>
      <c r="K25" s="43">
        <f t="shared" si="19"/>
        <v>1050700.98</v>
      </c>
      <c r="L25" s="43">
        <f t="shared" ref="L25:M25" si="20">L23+L24</f>
        <v>1013303.6897999999</v>
      </c>
      <c r="M25" s="43">
        <f t="shared" si="20"/>
        <v>999484.57669799996</v>
      </c>
      <c r="N25" s="117">
        <f t="shared" ref="N25" si="21">N23+N24</f>
        <v>997503.34746497998</v>
      </c>
      <c r="O25" s="152">
        <f t="shared" ref="O25" si="22">O23+O24</f>
        <v>1001490.3434396298</v>
      </c>
    </row>
    <row r="26" spans="1:17" ht="15.75" thickBot="1" x14ac:dyDescent="0.3">
      <c r="A26" s="73"/>
      <c r="B26" s="66"/>
      <c r="C26" s="67"/>
      <c r="D26" s="74"/>
      <c r="E26" s="67"/>
      <c r="F26" s="67"/>
      <c r="G26" s="67"/>
      <c r="H26" s="67"/>
      <c r="I26" s="120"/>
      <c r="J26" s="166"/>
      <c r="K26" s="47"/>
      <c r="L26" s="47"/>
      <c r="M26" s="47"/>
      <c r="N26" s="120"/>
      <c r="O26" s="157"/>
    </row>
    <row r="27" spans="1:17" ht="15.75" thickBot="1" x14ac:dyDescent="0.3">
      <c r="A27" s="75" t="s">
        <v>10</v>
      </c>
      <c r="B27" s="76">
        <f t="shared" ref="B27:G27" si="23">B21-B25</f>
        <v>466716</v>
      </c>
      <c r="C27" s="76">
        <f t="shared" si="23"/>
        <v>-813582</v>
      </c>
      <c r="D27" s="76">
        <f t="shared" si="23"/>
        <v>10984</v>
      </c>
      <c r="E27" s="76">
        <f t="shared" si="23"/>
        <v>70495</v>
      </c>
      <c r="F27" s="76">
        <f t="shared" si="23"/>
        <v>34426</v>
      </c>
      <c r="G27" s="76">
        <f t="shared" si="23"/>
        <v>16625</v>
      </c>
      <c r="H27" s="76">
        <f t="shared" ref="H27:I27" si="24">H21-H25</f>
        <v>63679</v>
      </c>
      <c r="I27" s="121">
        <f t="shared" si="24"/>
        <v>178339</v>
      </c>
      <c r="J27" s="150">
        <f t="shared" ref="J27:O27" si="25">J21-J25</f>
        <v>0</v>
      </c>
      <c r="K27" s="144">
        <f t="shared" si="25"/>
        <v>10389.100000000093</v>
      </c>
      <c r="L27" s="144">
        <f t="shared" si="25"/>
        <v>8229.9934000001522</v>
      </c>
      <c r="M27" s="144">
        <f t="shared" si="25"/>
        <v>30910.45383000013</v>
      </c>
      <c r="N27" s="150">
        <f t="shared" si="25"/>
        <v>73307.484284140286</v>
      </c>
      <c r="O27" s="158">
        <f t="shared" si="25"/>
        <v>111352.92157945526</v>
      </c>
    </row>
    <row r="28" spans="1:17" x14ac:dyDescent="0.25">
      <c r="A28" s="27"/>
      <c r="B28" s="28"/>
      <c r="C28" s="28"/>
      <c r="D28" s="29"/>
      <c r="E28" s="28"/>
      <c r="F28" s="28"/>
      <c r="G28" s="28"/>
      <c r="H28" s="28"/>
      <c r="I28" s="122"/>
      <c r="J28" s="167"/>
      <c r="K28" s="48"/>
      <c r="L28" s="48"/>
      <c r="M28" s="48"/>
      <c r="N28" s="122"/>
      <c r="O28" s="159"/>
    </row>
    <row r="29" spans="1:17" ht="24.75" customHeight="1" x14ac:dyDescent="0.25">
      <c r="A29" s="30" t="s">
        <v>11</v>
      </c>
      <c r="B29" s="32">
        <v>0</v>
      </c>
      <c r="C29" s="31">
        <v>0</v>
      </c>
      <c r="D29" s="33">
        <v>0</v>
      </c>
      <c r="E29" s="31">
        <v>0</v>
      </c>
      <c r="F29" s="31">
        <v>0</v>
      </c>
      <c r="G29" s="31">
        <v>0</v>
      </c>
      <c r="H29" s="31">
        <v>0</v>
      </c>
      <c r="I29" s="123">
        <v>0</v>
      </c>
      <c r="J29" s="168">
        <v>0</v>
      </c>
      <c r="K29" s="49">
        <v>0</v>
      </c>
      <c r="L29" s="49">
        <v>0</v>
      </c>
      <c r="M29" s="49">
        <v>0</v>
      </c>
      <c r="N29" s="123">
        <v>0</v>
      </c>
      <c r="O29" s="160">
        <v>0</v>
      </c>
    </row>
    <row r="30" spans="1:17" ht="15.75" thickBot="1" x14ac:dyDescent="0.3">
      <c r="A30" s="34" t="s">
        <v>14</v>
      </c>
      <c r="B30" s="36">
        <v>0</v>
      </c>
      <c r="C30" s="35">
        <v>0</v>
      </c>
      <c r="D30" s="37">
        <v>0</v>
      </c>
      <c r="E30" s="35">
        <v>0</v>
      </c>
      <c r="F30" s="35">
        <v>0</v>
      </c>
      <c r="G30" s="35">
        <v>0</v>
      </c>
      <c r="H30" s="35">
        <v>0</v>
      </c>
      <c r="I30" s="124">
        <v>0</v>
      </c>
      <c r="J30" s="169">
        <v>0</v>
      </c>
      <c r="K30" s="50">
        <v>0</v>
      </c>
      <c r="L30" s="50">
        <v>0</v>
      </c>
      <c r="M30" s="50">
        <v>0</v>
      </c>
      <c r="N30" s="51">
        <v>0</v>
      </c>
      <c r="O30" s="51">
        <v>0</v>
      </c>
    </row>
    <row r="34" spans="2:5" x14ac:dyDescent="0.25">
      <c r="B34" s="1"/>
      <c r="C34" s="1"/>
      <c r="D34" s="1"/>
      <c r="E34" s="5"/>
    </row>
    <row r="35" spans="2:5" x14ac:dyDescent="0.25">
      <c r="B35" s="1"/>
      <c r="C35" s="1"/>
      <c r="D35" s="1"/>
      <c r="E35" s="5"/>
    </row>
    <row r="36" spans="2:5" x14ac:dyDescent="0.25">
      <c r="B36" s="1"/>
      <c r="C36" s="1"/>
      <c r="D36" s="1"/>
      <c r="E36" s="5"/>
    </row>
    <row r="37" spans="2:5" x14ac:dyDescent="0.25">
      <c r="B37" s="1"/>
      <c r="C37" s="1"/>
      <c r="D37" s="1"/>
      <c r="E37" s="5"/>
    </row>
    <row r="38" spans="2:5" x14ac:dyDescent="0.25">
      <c r="B38" s="1"/>
      <c r="C38" s="1"/>
      <c r="D38" s="1"/>
      <c r="E38" s="5"/>
    </row>
    <row r="39" spans="2:5" x14ac:dyDescent="0.25">
      <c r="B39" s="1"/>
      <c r="C39" s="1"/>
      <c r="D39" s="1"/>
      <c r="E39" s="5"/>
    </row>
    <row r="40" spans="2:5" x14ac:dyDescent="0.25">
      <c r="B40" s="1"/>
      <c r="C40" s="1"/>
      <c r="D40" s="1"/>
      <c r="E40" s="5"/>
    </row>
  </sheetData>
  <mergeCells count="3">
    <mergeCell ref="D4:F4"/>
    <mergeCell ref="H4:J4"/>
    <mergeCell ref="M4:O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L225"/>
  <sheetViews>
    <sheetView topLeftCell="A131" workbookViewId="0">
      <selection activeCell="E169" sqref="E169"/>
    </sheetView>
  </sheetViews>
  <sheetFormatPr defaultRowHeight="15" x14ac:dyDescent="0.25"/>
  <cols>
    <col min="1" max="1" width="6.140625" style="2" customWidth="1"/>
    <col min="2" max="2" width="28.5703125" style="6" customWidth="1"/>
    <col min="3" max="3" width="12.7109375" style="6" customWidth="1"/>
    <col min="4" max="4" width="12.7109375" style="2" customWidth="1"/>
    <col min="5" max="9" width="13" style="2" customWidth="1"/>
    <col min="10" max="12" width="9.140625" style="2"/>
    <col min="13" max="13" width="11.140625" style="2" customWidth="1"/>
    <col min="14" max="14" width="29.85546875" style="2" customWidth="1"/>
    <col min="15" max="16384" width="9.140625" style="2"/>
  </cols>
  <sheetData>
    <row r="1" spans="2:9" ht="15" customHeight="1" x14ac:dyDescent="0.25">
      <c r="D1" s="3"/>
      <c r="E1" s="3"/>
    </row>
    <row r="2" spans="2:9" ht="15" customHeight="1" x14ac:dyDescent="0.25">
      <c r="B2" s="38" t="s">
        <v>78</v>
      </c>
      <c r="C2" s="38"/>
    </row>
    <row r="3" spans="2:9" ht="15" customHeight="1" x14ac:dyDescent="0.25">
      <c r="B3" s="176" t="s">
        <v>15</v>
      </c>
      <c r="C3" s="176"/>
      <c r="D3" s="176"/>
      <c r="E3" s="176"/>
      <c r="F3" s="176"/>
    </row>
    <row r="4" spans="2:9" ht="15" customHeight="1" thickBot="1" x14ac:dyDescent="0.3">
      <c r="B4" s="39"/>
      <c r="C4" s="39"/>
      <c r="D4" s="39"/>
      <c r="E4" s="39"/>
      <c r="F4" s="3"/>
      <c r="G4" s="3"/>
      <c r="H4" s="3"/>
      <c r="I4" s="3" t="s">
        <v>63</v>
      </c>
    </row>
    <row r="5" spans="2:9" ht="30.75" thickBot="1" x14ac:dyDescent="0.3">
      <c r="B5" s="77" t="s">
        <v>70</v>
      </c>
      <c r="C5" s="78"/>
      <c r="D5" s="125">
        <v>2025</v>
      </c>
      <c r="E5" s="125">
        <v>2026</v>
      </c>
      <c r="F5" s="125">
        <v>2027</v>
      </c>
      <c r="G5" s="125">
        <v>2028</v>
      </c>
      <c r="H5" s="125">
        <v>2029</v>
      </c>
      <c r="I5" s="125">
        <v>2030</v>
      </c>
    </row>
    <row r="6" spans="2:9" ht="5.0999999999999996" customHeight="1" thickBot="1" x14ac:dyDescent="0.3">
      <c r="B6" s="79"/>
      <c r="C6" s="80"/>
      <c r="D6" s="126"/>
      <c r="E6" s="126"/>
      <c r="F6" s="126"/>
      <c r="G6" s="126"/>
      <c r="H6" s="126"/>
      <c r="I6" s="126"/>
    </row>
    <row r="7" spans="2:9" x14ac:dyDescent="0.25">
      <c r="B7" s="81" t="s">
        <v>19</v>
      </c>
      <c r="C7" s="82" t="s">
        <v>20</v>
      </c>
      <c r="D7" s="127">
        <v>3192.2000000000003</v>
      </c>
      <c r="E7" s="127">
        <v>3511.4200000000005</v>
      </c>
      <c r="F7" s="127">
        <v>3862.5620000000008</v>
      </c>
      <c r="G7" s="127">
        <v>4248.8182000000015</v>
      </c>
      <c r="H7" s="127">
        <v>4248.8182000000015</v>
      </c>
      <c r="I7" s="127">
        <v>4248.8182000000015</v>
      </c>
    </row>
    <row r="8" spans="2:9" x14ac:dyDescent="0.25">
      <c r="B8" s="83"/>
      <c r="C8" s="84" t="s">
        <v>21</v>
      </c>
      <c r="D8" s="128">
        <v>8682.2000000000007</v>
      </c>
      <c r="E8" s="128">
        <v>9680.42</v>
      </c>
      <c r="F8" s="128">
        <v>10339.562000000002</v>
      </c>
      <c r="G8" s="128">
        <v>11049.818200000002</v>
      </c>
      <c r="H8" s="128">
        <v>11049.818200000002</v>
      </c>
      <c r="I8" s="128">
        <v>11049.818200000002</v>
      </c>
    </row>
    <row r="9" spans="2:9" ht="15.75" thickBot="1" x14ac:dyDescent="0.3">
      <c r="B9" s="83"/>
      <c r="C9" s="85" t="s">
        <v>22</v>
      </c>
      <c r="D9" s="129">
        <v>5490</v>
      </c>
      <c r="E9" s="129">
        <v>6169</v>
      </c>
      <c r="F9" s="129">
        <v>6477</v>
      </c>
      <c r="G9" s="129">
        <v>6801</v>
      </c>
      <c r="H9" s="129">
        <v>6801</v>
      </c>
      <c r="I9" s="129">
        <v>6801</v>
      </c>
    </row>
    <row r="10" spans="2:9" ht="5.0999999999999996" customHeight="1" thickBot="1" x14ac:dyDescent="0.3">
      <c r="B10" s="86"/>
      <c r="C10" s="87"/>
      <c r="D10" s="130"/>
      <c r="E10" s="130"/>
      <c r="F10" s="130"/>
      <c r="G10" s="130"/>
      <c r="H10" s="130"/>
      <c r="I10" s="130"/>
    </row>
    <row r="11" spans="2:9" x14ac:dyDescent="0.25">
      <c r="B11" s="81" t="s">
        <v>23</v>
      </c>
      <c r="C11" s="82" t="s">
        <v>20</v>
      </c>
      <c r="D11" s="127">
        <v>1953.6000000000001</v>
      </c>
      <c r="E11" s="127">
        <v>2148.9600000000005</v>
      </c>
      <c r="F11" s="127">
        <v>2363.8560000000007</v>
      </c>
      <c r="G11" s="127">
        <v>2600.2416000000007</v>
      </c>
      <c r="H11" s="127">
        <v>2600.2416000000007</v>
      </c>
      <c r="I11" s="127">
        <v>2600.2416000000007</v>
      </c>
    </row>
    <row r="12" spans="2:9" x14ac:dyDescent="0.25">
      <c r="B12" s="83"/>
      <c r="C12" s="84" t="s">
        <v>21</v>
      </c>
      <c r="D12" s="128">
        <v>3564.6000000000004</v>
      </c>
      <c r="E12" s="128">
        <v>3920.9600000000005</v>
      </c>
      <c r="F12" s="128">
        <v>4312.8560000000007</v>
      </c>
      <c r="G12" s="128">
        <v>4743.2416000000012</v>
      </c>
      <c r="H12" s="128">
        <v>4743.2416000000012</v>
      </c>
      <c r="I12" s="128">
        <v>4743.2416000000012</v>
      </c>
    </row>
    <row r="13" spans="2:9" ht="15.75" thickBot="1" x14ac:dyDescent="0.3">
      <c r="B13" s="83"/>
      <c r="C13" s="85" t="s">
        <v>22</v>
      </c>
      <c r="D13" s="131">
        <v>1611</v>
      </c>
      <c r="E13" s="131">
        <v>1772</v>
      </c>
      <c r="F13" s="131">
        <v>1949</v>
      </c>
      <c r="G13" s="131">
        <v>2143</v>
      </c>
      <c r="H13" s="129">
        <v>2143</v>
      </c>
      <c r="I13" s="129">
        <v>2143</v>
      </c>
    </row>
    <row r="14" spans="2:9" ht="5.0999999999999996" customHeight="1" thickBot="1" x14ac:dyDescent="0.3">
      <c r="B14" s="86"/>
      <c r="C14" s="87"/>
      <c r="D14" s="130"/>
      <c r="E14" s="130"/>
      <c r="F14" s="130"/>
      <c r="G14" s="130"/>
      <c r="H14" s="130"/>
      <c r="I14" s="130"/>
    </row>
    <row r="15" spans="2:9" x14ac:dyDescent="0.25">
      <c r="B15" s="81" t="s">
        <v>24</v>
      </c>
      <c r="C15" s="82" t="s">
        <v>20</v>
      </c>
      <c r="D15" s="127">
        <v>2983.2000000000003</v>
      </c>
      <c r="E15" s="127">
        <v>3281.5200000000004</v>
      </c>
      <c r="F15" s="127">
        <v>3609.6720000000009</v>
      </c>
      <c r="G15" s="127">
        <v>3970.6392000000014</v>
      </c>
      <c r="H15" s="127">
        <v>3970.6392000000014</v>
      </c>
      <c r="I15" s="127">
        <v>3970.6392000000014</v>
      </c>
    </row>
    <row r="16" spans="2:9" x14ac:dyDescent="0.25">
      <c r="B16" s="83"/>
      <c r="C16" s="84" t="s">
        <v>21</v>
      </c>
      <c r="D16" s="128">
        <v>5675.2000000000007</v>
      </c>
      <c r="E16" s="128">
        <v>6468.52</v>
      </c>
      <c r="F16" s="128">
        <v>6955.6720000000005</v>
      </c>
      <c r="G16" s="128">
        <v>7484.6392000000014</v>
      </c>
      <c r="H16" s="128">
        <v>7484.6392000000014</v>
      </c>
      <c r="I16" s="128">
        <v>7484.6392000000014</v>
      </c>
    </row>
    <row r="17" spans="2:9" ht="15.75" thickBot="1" x14ac:dyDescent="0.3">
      <c r="B17" s="83"/>
      <c r="C17" s="88" t="s">
        <v>22</v>
      </c>
      <c r="D17" s="132">
        <v>2692</v>
      </c>
      <c r="E17" s="132">
        <v>3187</v>
      </c>
      <c r="F17" s="132">
        <v>3346</v>
      </c>
      <c r="G17" s="132">
        <v>3514</v>
      </c>
      <c r="H17" s="142">
        <v>3514</v>
      </c>
      <c r="I17" s="142">
        <v>3514</v>
      </c>
    </row>
    <row r="18" spans="2:9" ht="5.0999999999999996" customHeight="1" thickBot="1" x14ac:dyDescent="0.3">
      <c r="B18" s="86"/>
      <c r="C18" s="89"/>
      <c r="D18" s="133"/>
      <c r="E18" s="133"/>
      <c r="F18" s="133"/>
      <c r="G18" s="133"/>
      <c r="H18" s="133"/>
      <c r="I18" s="133"/>
    </row>
    <row r="19" spans="2:9" x14ac:dyDescent="0.25">
      <c r="B19" s="81" t="s">
        <v>25</v>
      </c>
      <c r="C19" s="90" t="s">
        <v>20</v>
      </c>
      <c r="D19" s="134">
        <v>2003.1000000000001</v>
      </c>
      <c r="E19" s="134">
        <v>2203.4100000000003</v>
      </c>
      <c r="F19" s="134">
        <v>2423.7510000000007</v>
      </c>
      <c r="G19" s="134">
        <v>2666.1261000000009</v>
      </c>
      <c r="H19" s="134">
        <v>2666.1261000000009</v>
      </c>
      <c r="I19" s="134">
        <v>2666.1261000000009</v>
      </c>
    </row>
    <row r="20" spans="2:9" x14ac:dyDescent="0.25">
      <c r="B20" s="83"/>
      <c r="C20" s="91" t="s">
        <v>21</v>
      </c>
      <c r="D20" s="128">
        <v>3973.1000000000004</v>
      </c>
      <c r="E20" s="128">
        <v>4242.41</v>
      </c>
      <c r="F20" s="128">
        <v>4564.7510000000002</v>
      </c>
      <c r="G20" s="128">
        <v>4914.1261000000013</v>
      </c>
      <c r="H20" s="128">
        <v>4914.1261000000013</v>
      </c>
      <c r="I20" s="128">
        <v>4914.1261000000013</v>
      </c>
    </row>
    <row r="21" spans="2:9" ht="15.75" thickBot="1" x14ac:dyDescent="0.3">
      <c r="B21" s="83"/>
      <c r="C21" s="88" t="s">
        <v>22</v>
      </c>
      <c r="D21" s="132">
        <v>1970</v>
      </c>
      <c r="E21" s="132">
        <v>2039</v>
      </c>
      <c r="F21" s="132">
        <v>2141</v>
      </c>
      <c r="G21" s="132">
        <v>2248</v>
      </c>
      <c r="H21" s="142">
        <v>2248</v>
      </c>
      <c r="I21" s="142">
        <v>2248</v>
      </c>
    </row>
    <row r="22" spans="2:9" ht="5.0999999999999996" customHeight="1" thickBot="1" x14ac:dyDescent="0.3">
      <c r="B22" s="86"/>
      <c r="C22" s="89"/>
      <c r="D22" s="133"/>
      <c r="E22" s="133"/>
      <c r="F22" s="133"/>
      <c r="G22" s="133"/>
      <c r="H22" s="133"/>
      <c r="I22" s="133"/>
    </row>
    <row r="23" spans="2:9" x14ac:dyDescent="0.25">
      <c r="B23" s="81" t="s">
        <v>26</v>
      </c>
      <c r="C23" s="90" t="s">
        <v>20</v>
      </c>
      <c r="D23" s="134">
        <v>1674.2</v>
      </c>
      <c r="E23" s="134">
        <v>1841.6200000000001</v>
      </c>
      <c r="F23" s="134">
        <v>2025.7820000000004</v>
      </c>
      <c r="G23" s="134">
        <v>2228.3602000000005</v>
      </c>
      <c r="H23" s="134">
        <v>2228.3602000000005</v>
      </c>
      <c r="I23" s="134">
        <v>2228.3602000000005</v>
      </c>
    </row>
    <row r="24" spans="2:9" x14ac:dyDescent="0.25">
      <c r="B24" s="83"/>
      <c r="C24" s="91" t="s">
        <v>21</v>
      </c>
      <c r="D24" s="128">
        <v>3873.2</v>
      </c>
      <c r="E24" s="128">
        <v>4259.62</v>
      </c>
      <c r="F24" s="128">
        <v>4685.7820000000002</v>
      </c>
      <c r="G24" s="128">
        <v>5153.360200000001</v>
      </c>
      <c r="H24" s="128">
        <v>5153.360200000001</v>
      </c>
      <c r="I24" s="128">
        <v>5153.360200000001</v>
      </c>
    </row>
    <row r="25" spans="2:9" ht="15.75" thickBot="1" x14ac:dyDescent="0.3">
      <c r="B25" s="83"/>
      <c r="C25" s="88" t="s">
        <v>22</v>
      </c>
      <c r="D25" s="132">
        <v>2199</v>
      </c>
      <c r="E25" s="132">
        <v>2418</v>
      </c>
      <c r="F25" s="132">
        <v>2660</v>
      </c>
      <c r="G25" s="132">
        <v>2925</v>
      </c>
      <c r="H25" s="142">
        <v>2925</v>
      </c>
      <c r="I25" s="142">
        <v>2925</v>
      </c>
    </row>
    <row r="26" spans="2:9" ht="5.0999999999999996" customHeight="1" thickBot="1" x14ac:dyDescent="0.3">
      <c r="B26" s="86"/>
      <c r="C26" s="89"/>
      <c r="D26" s="133"/>
      <c r="E26" s="133"/>
      <c r="F26" s="133"/>
      <c r="G26" s="133"/>
      <c r="H26" s="133"/>
      <c r="I26" s="133"/>
    </row>
    <row r="27" spans="2:9" x14ac:dyDescent="0.25">
      <c r="B27" s="81" t="s">
        <v>27</v>
      </c>
      <c r="C27" s="90" t="s">
        <v>20</v>
      </c>
      <c r="D27" s="134">
        <v>1582.9</v>
      </c>
      <c r="E27" s="134">
        <v>1741.1900000000003</v>
      </c>
      <c r="F27" s="134">
        <v>1915.3090000000004</v>
      </c>
      <c r="G27" s="134">
        <v>2106.8399000000009</v>
      </c>
      <c r="H27" s="134">
        <v>2106.8399000000009</v>
      </c>
      <c r="I27" s="134">
        <v>2106.8399000000009</v>
      </c>
    </row>
    <row r="28" spans="2:9" x14ac:dyDescent="0.25">
      <c r="B28" s="83"/>
      <c r="C28" s="91" t="s">
        <v>21</v>
      </c>
      <c r="D28" s="128">
        <v>3215.9</v>
      </c>
      <c r="E28" s="128">
        <v>3537.1900000000005</v>
      </c>
      <c r="F28" s="128">
        <v>3891.3090000000002</v>
      </c>
      <c r="G28" s="128">
        <v>4281.8399000000009</v>
      </c>
      <c r="H28" s="128">
        <v>4281.8399000000009</v>
      </c>
      <c r="I28" s="128">
        <v>4281.8399000000009</v>
      </c>
    </row>
    <row r="29" spans="2:9" ht="15.75" thickBot="1" x14ac:dyDescent="0.3">
      <c r="B29" s="83"/>
      <c r="C29" s="88" t="s">
        <v>22</v>
      </c>
      <c r="D29" s="132">
        <v>1633</v>
      </c>
      <c r="E29" s="132">
        <v>1796</v>
      </c>
      <c r="F29" s="132">
        <v>1976</v>
      </c>
      <c r="G29" s="132">
        <v>2175</v>
      </c>
      <c r="H29" s="142">
        <v>2175</v>
      </c>
      <c r="I29" s="142">
        <v>2175</v>
      </c>
    </row>
    <row r="30" spans="2:9" ht="5.0999999999999996" customHeight="1" thickBot="1" x14ac:dyDescent="0.3">
      <c r="B30" s="86"/>
      <c r="C30" s="89"/>
      <c r="D30" s="133"/>
      <c r="E30" s="133"/>
      <c r="F30" s="133"/>
      <c r="G30" s="133"/>
      <c r="H30" s="133"/>
      <c r="I30" s="133"/>
    </row>
    <row r="31" spans="2:9" x14ac:dyDescent="0.25">
      <c r="B31" s="81" t="s">
        <v>28</v>
      </c>
      <c r="C31" s="90" t="s">
        <v>20</v>
      </c>
      <c r="D31" s="134">
        <v>2794</v>
      </c>
      <c r="E31" s="134">
        <v>3073.4</v>
      </c>
      <c r="F31" s="134">
        <v>3380.7400000000002</v>
      </c>
      <c r="G31" s="134">
        <v>3718.8140000000008</v>
      </c>
      <c r="H31" s="134">
        <v>3718.8140000000008</v>
      </c>
      <c r="I31" s="134">
        <v>3718.8140000000008</v>
      </c>
    </row>
    <row r="32" spans="2:9" x14ac:dyDescent="0.25">
      <c r="B32" s="83"/>
      <c r="C32" s="91" t="s">
        <v>21</v>
      </c>
      <c r="D32" s="128">
        <v>5472</v>
      </c>
      <c r="E32" s="128">
        <v>6019.4</v>
      </c>
      <c r="F32" s="128">
        <v>6620.74</v>
      </c>
      <c r="G32" s="128">
        <v>7282.8140000000003</v>
      </c>
      <c r="H32" s="128">
        <v>7282.8140000000003</v>
      </c>
      <c r="I32" s="128">
        <v>7282.8140000000003</v>
      </c>
    </row>
    <row r="33" spans="2:9" ht="15.75" thickBot="1" x14ac:dyDescent="0.3">
      <c r="B33" s="83"/>
      <c r="C33" s="88" t="s">
        <v>22</v>
      </c>
      <c r="D33" s="132">
        <v>2678</v>
      </c>
      <c r="E33" s="132">
        <v>2946</v>
      </c>
      <c r="F33" s="132">
        <v>3240</v>
      </c>
      <c r="G33" s="132">
        <v>3564</v>
      </c>
      <c r="H33" s="142">
        <v>3564</v>
      </c>
      <c r="I33" s="142">
        <v>3564</v>
      </c>
    </row>
    <row r="34" spans="2:9" ht="5.0999999999999996" customHeight="1" thickBot="1" x14ac:dyDescent="0.3">
      <c r="B34" s="86"/>
      <c r="C34" s="89"/>
      <c r="D34" s="133"/>
      <c r="E34" s="133"/>
      <c r="F34" s="133"/>
      <c r="G34" s="133"/>
      <c r="H34" s="133"/>
      <c r="I34" s="133"/>
    </row>
    <row r="35" spans="2:9" x14ac:dyDescent="0.25">
      <c r="B35" s="81" t="s">
        <v>29</v>
      </c>
      <c r="C35" s="90" t="s">
        <v>20</v>
      </c>
      <c r="D35" s="134">
        <v>2181.3000000000002</v>
      </c>
      <c r="E35" s="134">
        <v>2399.4300000000003</v>
      </c>
      <c r="F35" s="134">
        <v>2639.3730000000005</v>
      </c>
      <c r="G35" s="134">
        <v>2903.310300000001</v>
      </c>
      <c r="H35" s="134">
        <v>2903.310300000001</v>
      </c>
      <c r="I35" s="134">
        <v>2903.310300000001</v>
      </c>
    </row>
    <row r="36" spans="2:9" x14ac:dyDescent="0.25">
      <c r="B36" s="83"/>
      <c r="C36" s="91" t="s">
        <v>21</v>
      </c>
      <c r="D36" s="128">
        <v>4754.3</v>
      </c>
      <c r="E36" s="128">
        <v>5229.43</v>
      </c>
      <c r="F36" s="128">
        <v>5752.3730000000005</v>
      </c>
      <c r="G36" s="128">
        <v>6323.310300000001</v>
      </c>
      <c r="H36" s="128">
        <v>6323.310300000001</v>
      </c>
      <c r="I36" s="128">
        <v>6323.310300000001</v>
      </c>
    </row>
    <row r="37" spans="2:9" ht="15.75" thickBot="1" x14ac:dyDescent="0.3">
      <c r="B37" s="83"/>
      <c r="C37" s="88" t="s">
        <v>22</v>
      </c>
      <c r="D37" s="132">
        <v>2573</v>
      </c>
      <c r="E37" s="132">
        <v>2830</v>
      </c>
      <c r="F37" s="132">
        <v>3113</v>
      </c>
      <c r="G37" s="132">
        <v>3420</v>
      </c>
      <c r="H37" s="142">
        <v>3420</v>
      </c>
      <c r="I37" s="142">
        <v>3420</v>
      </c>
    </row>
    <row r="38" spans="2:9" ht="5.0999999999999996" customHeight="1" thickBot="1" x14ac:dyDescent="0.3">
      <c r="B38" s="86"/>
      <c r="C38" s="89"/>
      <c r="D38" s="133"/>
      <c r="E38" s="133"/>
      <c r="F38" s="133"/>
      <c r="G38" s="133"/>
      <c r="H38" s="133"/>
      <c r="I38" s="133"/>
    </row>
    <row r="39" spans="2:9" x14ac:dyDescent="0.25">
      <c r="B39" s="81" t="s">
        <v>30</v>
      </c>
      <c r="C39" s="90" t="s">
        <v>20</v>
      </c>
      <c r="D39" s="134">
        <v>2377.1000000000004</v>
      </c>
      <c r="E39" s="134">
        <v>2614.8100000000004</v>
      </c>
      <c r="F39" s="134">
        <v>2876.2910000000006</v>
      </c>
      <c r="G39" s="134">
        <v>3163.9201000000007</v>
      </c>
      <c r="H39" s="134">
        <v>3163.9201000000007</v>
      </c>
      <c r="I39" s="134">
        <v>3163.9201000000007</v>
      </c>
    </row>
    <row r="40" spans="2:9" x14ac:dyDescent="0.25">
      <c r="B40" s="83"/>
      <c r="C40" s="91" t="s">
        <v>21</v>
      </c>
      <c r="D40" s="128">
        <v>5104.1000000000004</v>
      </c>
      <c r="E40" s="128">
        <v>5613.81</v>
      </c>
      <c r="F40" s="128">
        <v>6175.2910000000011</v>
      </c>
      <c r="G40" s="128">
        <v>6792.9201000000012</v>
      </c>
      <c r="H40" s="128">
        <v>6792.9201000000012</v>
      </c>
      <c r="I40" s="128">
        <v>6792.9201000000012</v>
      </c>
    </row>
    <row r="41" spans="2:9" ht="15.75" thickBot="1" x14ac:dyDescent="0.3">
      <c r="B41" s="92"/>
      <c r="C41" s="88" t="s">
        <v>22</v>
      </c>
      <c r="D41" s="135">
        <v>2727</v>
      </c>
      <c r="E41" s="135">
        <v>2999</v>
      </c>
      <c r="F41" s="135">
        <v>3299</v>
      </c>
      <c r="G41" s="135">
        <v>3629</v>
      </c>
      <c r="H41" s="170">
        <v>3629</v>
      </c>
      <c r="I41" s="170">
        <v>3629</v>
      </c>
    </row>
    <row r="42" spans="2:9" x14ac:dyDescent="0.25">
      <c r="B42" s="40"/>
      <c r="C42" s="41"/>
      <c r="D42" s="42"/>
      <c r="E42" s="52"/>
      <c r="F42"/>
      <c r="G42"/>
      <c r="H42"/>
      <c r="I42"/>
    </row>
    <row r="43" spans="2:9" x14ac:dyDescent="0.25">
      <c r="B43" s="40"/>
      <c r="C43" s="41"/>
      <c r="D43" s="42"/>
      <c r="E43" s="52"/>
      <c r="F43"/>
      <c r="G43"/>
      <c r="H43"/>
      <c r="I43"/>
    </row>
    <row r="44" spans="2:9" x14ac:dyDescent="0.25">
      <c r="B44" s="40"/>
      <c r="C44" s="41"/>
      <c r="D44" s="42"/>
      <c r="E44" s="52"/>
      <c r="F44"/>
      <c r="G44"/>
      <c r="H44"/>
      <c r="I44"/>
    </row>
    <row r="45" spans="2:9" ht="15.75" thickBot="1" x14ac:dyDescent="0.3">
      <c r="B45" s="96"/>
      <c r="C45" s="97"/>
      <c r="D45" s="53"/>
      <c r="E45" s="53"/>
      <c r="F45" s="171"/>
      <c r="G45" s="171"/>
      <c r="H45" s="171"/>
      <c r="I45" s="172" t="s">
        <v>64</v>
      </c>
    </row>
    <row r="46" spans="2:9" x14ac:dyDescent="0.25">
      <c r="B46" s="93" t="s">
        <v>31</v>
      </c>
      <c r="C46" s="90" t="s">
        <v>20</v>
      </c>
      <c r="D46" s="134">
        <v>2168.1000000000004</v>
      </c>
      <c r="E46" s="134">
        <v>2384.9100000000008</v>
      </c>
      <c r="F46" s="134">
        <v>2623.4010000000012</v>
      </c>
      <c r="G46" s="134">
        <v>2885.7411000000016</v>
      </c>
      <c r="H46" s="134">
        <v>2885.7411000000016</v>
      </c>
      <c r="I46" s="134">
        <v>2885.7411000000016</v>
      </c>
    </row>
    <row r="47" spans="2:9" x14ac:dyDescent="0.25">
      <c r="B47" s="83"/>
      <c r="C47" s="91" t="s">
        <v>21</v>
      </c>
      <c r="D47" s="128">
        <v>3648.1000000000004</v>
      </c>
      <c r="E47" s="128">
        <v>4066.9100000000008</v>
      </c>
      <c r="F47" s="128">
        <v>4389.4010000000017</v>
      </c>
      <c r="G47" s="128">
        <v>4739.7411000000011</v>
      </c>
      <c r="H47" s="128">
        <v>4739.7411000000011</v>
      </c>
      <c r="I47" s="128">
        <v>4739.7411000000011</v>
      </c>
    </row>
    <row r="48" spans="2:9" s="4" customFormat="1" ht="15.75" thickBot="1" x14ac:dyDescent="0.3">
      <c r="B48" s="94"/>
      <c r="C48" s="88" t="s">
        <v>22</v>
      </c>
      <c r="D48" s="132">
        <v>1480</v>
      </c>
      <c r="E48" s="132">
        <v>1682</v>
      </c>
      <c r="F48" s="132">
        <v>1766</v>
      </c>
      <c r="G48" s="132">
        <v>1854</v>
      </c>
      <c r="H48" s="142">
        <v>1854</v>
      </c>
      <c r="I48" s="142">
        <v>1854</v>
      </c>
    </row>
    <row r="49" spans="2:9" s="4" customFormat="1" ht="5.0999999999999996" customHeight="1" thickBot="1" x14ac:dyDescent="0.3">
      <c r="B49" s="95"/>
      <c r="C49" s="89"/>
      <c r="D49" s="136"/>
      <c r="E49" s="136"/>
      <c r="F49" s="136"/>
      <c r="G49" s="136"/>
      <c r="H49" s="136"/>
      <c r="I49" s="136"/>
    </row>
    <row r="50" spans="2:9" x14ac:dyDescent="0.25">
      <c r="B50" s="81" t="s">
        <v>32</v>
      </c>
      <c r="C50" s="90" t="s">
        <v>20</v>
      </c>
      <c r="D50" s="134">
        <v>1602.7</v>
      </c>
      <c r="E50" s="134">
        <v>1762.9700000000003</v>
      </c>
      <c r="F50" s="134">
        <v>1939.2670000000005</v>
      </c>
      <c r="G50" s="134">
        <v>2133.1937000000007</v>
      </c>
      <c r="H50" s="134">
        <v>2133.1937000000007</v>
      </c>
      <c r="I50" s="134">
        <v>2133.1937000000007</v>
      </c>
    </row>
    <row r="51" spans="2:9" x14ac:dyDescent="0.25">
      <c r="B51" s="83"/>
      <c r="C51" s="91" t="s">
        <v>21</v>
      </c>
      <c r="D51" s="128">
        <v>2866.7</v>
      </c>
      <c r="E51" s="128">
        <v>3068.9700000000003</v>
      </c>
      <c r="F51" s="128">
        <v>3310.2670000000007</v>
      </c>
      <c r="G51" s="128">
        <v>3572.1937000000007</v>
      </c>
      <c r="H51" s="128">
        <v>3572.1937000000007</v>
      </c>
      <c r="I51" s="128">
        <v>3572.1937000000007</v>
      </c>
    </row>
    <row r="52" spans="2:9" ht="15.75" thickBot="1" x14ac:dyDescent="0.3">
      <c r="B52" s="83"/>
      <c r="C52" s="88" t="s">
        <v>22</v>
      </c>
      <c r="D52" s="132">
        <v>1264</v>
      </c>
      <c r="E52" s="132">
        <v>1306</v>
      </c>
      <c r="F52" s="132">
        <v>1371</v>
      </c>
      <c r="G52" s="132">
        <v>1439</v>
      </c>
      <c r="H52" s="142">
        <v>1439</v>
      </c>
      <c r="I52" s="142">
        <v>1439</v>
      </c>
    </row>
    <row r="53" spans="2:9" ht="5.0999999999999996" customHeight="1" thickBot="1" x14ac:dyDescent="0.3">
      <c r="B53" s="86"/>
      <c r="C53" s="89"/>
      <c r="D53" s="133"/>
      <c r="E53" s="133"/>
      <c r="F53" s="133"/>
      <c r="G53" s="133"/>
      <c r="H53" s="133"/>
      <c r="I53" s="133"/>
    </row>
    <row r="54" spans="2:9" x14ac:dyDescent="0.25">
      <c r="B54" s="81" t="s">
        <v>33</v>
      </c>
      <c r="C54" s="90" t="s">
        <v>20</v>
      </c>
      <c r="D54" s="134">
        <v>3076.7000000000003</v>
      </c>
      <c r="E54" s="134">
        <v>3384.3700000000008</v>
      </c>
      <c r="F54" s="134">
        <v>3722.8070000000012</v>
      </c>
      <c r="G54" s="134">
        <v>4095.0877000000014</v>
      </c>
      <c r="H54" s="134">
        <v>4095.0877000000014</v>
      </c>
      <c r="I54" s="134">
        <v>4095.0877000000014</v>
      </c>
    </row>
    <row r="55" spans="2:9" x14ac:dyDescent="0.25">
      <c r="B55" s="83"/>
      <c r="C55" s="91" t="s">
        <v>21</v>
      </c>
      <c r="D55" s="128">
        <v>5654.7000000000007</v>
      </c>
      <c r="E55" s="128">
        <v>6473.3700000000008</v>
      </c>
      <c r="F55" s="128">
        <v>6966.8070000000007</v>
      </c>
      <c r="G55" s="128">
        <v>7501.0877000000019</v>
      </c>
      <c r="H55" s="128">
        <v>7501.0877000000019</v>
      </c>
      <c r="I55" s="128">
        <v>7501.0877000000019</v>
      </c>
    </row>
    <row r="56" spans="2:9" ht="15.75" thickBot="1" x14ac:dyDescent="0.3">
      <c r="B56" s="83"/>
      <c r="C56" s="88" t="s">
        <v>22</v>
      </c>
      <c r="D56" s="132">
        <v>2578</v>
      </c>
      <c r="E56" s="132">
        <v>3089</v>
      </c>
      <c r="F56" s="132">
        <v>3244</v>
      </c>
      <c r="G56" s="132">
        <v>3406</v>
      </c>
      <c r="H56" s="142">
        <v>3406</v>
      </c>
      <c r="I56" s="142">
        <v>3406</v>
      </c>
    </row>
    <row r="57" spans="2:9" ht="5.0999999999999996" customHeight="1" thickBot="1" x14ac:dyDescent="0.3">
      <c r="B57" s="86"/>
      <c r="C57" s="89"/>
      <c r="D57" s="133"/>
      <c r="E57" s="133"/>
      <c r="F57" s="133"/>
      <c r="G57" s="133"/>
      <c r="H57" s="133"/>
      <c r="I57" s="133"/>
    </row>
    <row r="58" spans="2:9" x14ac:dyDescent="0.25">
      <c r="B58" s="81" t="s">
        <v>34</v>
      </c>
      <c r="C58" s="90" t="s">
        <v>20</v>
      </c>
      <c r="D58" s="134">
        <v>2373.8000000000002</v>
      </c>
      <c r="E58" s="134">
        <v>2845</v>
      </c>
      <c r="F58" s="134">
        <v>2987</v>
      </c>
      <c r="G58" s="134">
        <v>3136</v>
      </c>
      <c r="H58" s="134">
        <v>3136</v>
      </c>
      <c r="I58" s="134">
        <v>3136</v>
      </c>
    </row>
    <row r="59" spans="2:9" x14ac:dyDescent="0.25">
      <c r="B59" s="83"/>
      <c r="C59" s="91" t="s">
        <v>21</v>
      </c>
      <c r="D59" s="128">
        <v>4470.8</v>
      </c>
      <c r="E59" s="128">
        <v>5151</v>
      </c>
      <c r="F59" s="128">
        <v>5560</v>
      </c>
      <c r="G59" s="128">
        <v>5926</v>
      </c>
      <c r="H59" s="128">
        <v>5926</v>
      </c>
      <c r="I59" s="128">
        <v>5926</v>
      </c>
    </row>
    <row r="60" spans="2:9" ht="15.75" thickBot="1" x14ac:dyDescent="0.3">
      <c r="B60" s="83"/>
      <c r="C60" s="88" t="s">
        <v>22</v>
      </c>
      <c r="D60" s="132">
        <v>2097</v>
      </c>
      <c r="E60" s="132">
        <v>2306</v>
      </c>
      <c r="F60" s="132">
        <v>2573</v>
      </c>
      <c r="G60" s="132">
        <v>2790</v>
      </c>
      <c r="H60" s="142">
        <v>2790</v>
      </c>
      <c r="I60" s="142">
        <v>2790</v>
      </c>
    </row>
    <row r="61" spans="2:9" ht="5.0999999999999996" customHeight="1" thickBot="1" x14ac:dyDescent="0.3">
      <c r="B61" s="86"/>
      <c r="C61" s="89"/>
      <c r="D61" s="133"/>
      <c r="E61" s="133"/>
      <c r="F61" s="133"/>
      <c r="G61" s="133"/>
      <c r="H61" s="133"/>
      <c r="I61" s="133"/>
    </row>
    <row r="62" spans="2:9" x14ac:dyDescent="0.25">
      <c r="B62" s="81" t="s">
        <v>35</v>
      </c>
      <c r="C62" s="90" t="s">
        <v>20</v>
      </c>
      <c r="D62" s="134">
        <v>1904.1000000000001</v>
      </c>
      <c r="E62" s="134">
        <v>2094.5100000000002</v>
      </c>
      <c r="F62" s="134">
        <v>2303.9610000000002</v>
      </c>
      <c r="G62" s="134">
        <v>2534.3571000000006</v>
      </c>
      <c r="H62" s="134">
        <v>2534.3571000000006</v>
      </c>
      <c r="I62" s="134">
        <v>2534.3571000000006</v>
      </c>
    </row>
    <row r="63" spans="2:9" x14ac:dyDescent="0.25">
      <c r="B63" s="83"/>
      <c r="C63" s="91" t="s">
        <v>21</v>
      </c>
      <c r="D63" s="128">
        <v>3513.1000000000004</v>
      </c>
      <c r="E63" s="128">
        <v>3878.51</v>
      </c>
      <c r="F63" s="128">
        <v>4176.9610000000002</v>
      </c>
      <c r="G63" s="128">
        <v>4500.3571000000011</v>
      </c>
      <c r="H63" s="128">
        <v>4500.3571000000011</v>
      </c>
      <c r="I63" s="128">
        <v>4500.3571000000011</v>
      </c>
    </row>
    <row r="64" spans="2:9" ht="15.75" thickBot="1" x14ac:dyDescent="0.3">
      <c r="B64" s="83"/>
      <c r="C64" s="88" t="s">
        <v>22</v>
      </c>
      <c r="D64" s="132">
        <v>1609</v>
      </c>
      <c r="E64" s="132">
        <v>1784</v>
      </c>
      <c r="F64" s="132">
        <v>1873</v>
      </c>
      <c r="G64" s="132">
        <v>1966</v>
      </c>
      <c r="H64" s="142">
        <v>1966</v>
      </c>
      <c r="I64" s="142">
        <v>1966</v>
      </c>
    </row>
    <row r="65" spans="2:9" ht="5.0999999999999996" customHeight="1" thickBot="1" x14ac:dyDescent="0.3">
      <c r="B65" s="86"/>
      <c r="C65" s="89"/>
      <c r="D65" s="133"/>
      <c r="E65" s="133"/>
      <c r="F65" s="133"/>
      <c r="G65" s="133"/>
      <c r="H65" s="133"/>
      <c r="I65" s="133"/>
    </row>
    <row r="66" spans="2:9" x14ac:dyDescent="0.25">
      <c r="B66" s="81" t="s">
        <v>36</v>
      </c>
      <c r="C66" s="90" t="s">
        <v>20</v>
      </c>
      <c r="D66" s="134">
        <v>2420</v>
      </c>
      <c r="E66" s="134">
        <v>2662</v>
      </c>
      <c r="F66" s="134">
        <v>2928.2000000000003</v>
      </c>
      <c r="G66" s="134">
        <v>3221.0200000000004</v>
      </c>
      <c r="H66" s="134">
        <v>3221.0200000000004</v>
      </c>
      <c r="I66" s="134">
        <v>3221.0200000000004</v>
      </c>
    </row>
    <row r="67" spans="2:9" x14ac:dyDescent="0.25">
      <c r="B67" s="83"/>
      <c r="C67" s="91" t="s">
        <v>21</v>
      </c>
      <c r="D67" s="128">
        <v>4999</v>
      </c>
      <c r="E67" s="128">
        <v>5634</v>
      </c>
      <c r="F67" s="128">
        <v>6048.2000000000007</v>
      </c>
      <c r="G67" s="128">
        <v>6497.02</v>
      </c>
      <c r="H67" s="128">
        <v>6497.02</v>
      </c>
      <c r="I67" s="128">
        <v>6497.02</v>
      </c>
    </row>
    <row r="68" spans="2:9" ht="15.75" thickBot="1" x14ac:dyDescent="0.3">
      <c r="B68" s="83"/>
      <c r="C68" s="88" t="s">
        <v>22</v>
      </c>
      <c r="D68" s="132">
        <v>2579</v>
      </c>
      <c r="E68" s="132">
        <v>2972</v>
      </c>
      <c r="F68" s="132">
        <v>3120</v>
      </c>
      <c r="G68" s="132">
        <v>3276</v>
      </c>
      <c r="H68" s="142">
        <v>3276</v>
      </c>
      <c r="I68" s="142">
        <v>3276</v>
      </c>
    </row>
    <row r="69" spans="2:9" ht="5.0999999999999996" customHeight="1" thickBot="1" x14ac:dyDescent="0.3">
      <c r="B69" s="86"/>
      <c r="C69" s="89"/>
      <c r="D69" s="133"/>
      <c r="E69" s="133"/>
      <c r="F69" s="133"/>
      <c r="G69" s="133"/>
      <c r="H69" s="133"/>
      <c r="I69" s="133"/>
    </row>
    <row r="70" spans="2:9" x14ac:dyDescent="0.25">
      <c r="B70" s="81" t="s">
        <v>37</v>
      </c>
      <c r="C70" s="90" t="s">
        <v>20</v>
      </c>
      <c r="D70" s="134">
        <v>2180.2000000000003</v>
      </c>
      <c r="E70" s="134">
        <v>2398.2200000000007</v>
      </c>
      <c r="F70" s="134">
        <v>2638.0420000000008</v>
      </c>
      <c r="G70" s="134">
        <v>2901.8462000000013</v>
      </c>
      <c r="H70" s="134">
        <v>2901.8462000000013</v>
      </c>
      <c r="I70" s="134">
        <v>2901.8462000000013</v>
      </c>
    </row>
    <row r="71" spans="2:9" x14ac:dyDescent="0.25">
      <c r="B71" s="83"/>
      <c r="C71" s="91" t="s">
        <v>21</v>
      </c>
      <c r="D71" s="128">
        <v>4280.2000000000007</v>
      </c>
      <c r="E71" s="128">
        <v>4708.2200000000012</v>
      </c>
      <c r="F71" s="128">
        <v>5178.0420000000013</v>
      </c>
      <c r="G71" s="128">
        <v>5657.8462000000018</v>
      </c>
      <c r="H71" s="128">
        <v>5657.8462000000018</v>
      </c>
      <c r="I71" s="128">
        <v>5657.8462000000018</v>
      </c>
    </row>
    <row r="72" spans="2:9" ht="15.75" thickBot="1" x14ac:dyDescent="0.3">
      <c r="B72" s="83"/>
      <c r="C72" s="88" t="s">
        <v>22</v>
      </c>
      <c r="D72" s="132">
        <v>2100</v>
      </c>
      <c r="E72" s="132">
        <v>2310</v>
      </c>
      <c r="F72" s="132">
        <v>2540</v>
      </c>
      <c r="G72" s="132">
        <v>2756</v>
      </c>
      <c r="H72" s="142">
        <v>2756</v>
      </c>
      <c r="I72" s="142">
        <v>2756</v>
      </c>
    </row>
    <row r="73" spans="2:9" ht="5.0999999999999996" customHeight="1" thickBot="1" x14ac:dyDescent="0.3">
      <c r="B73" s="86"/>
      <c r="C73" s="89"/>
      <c r="D73" s="133"/>
      <c r="E73" s="133"/>
      <c r="F73" s="133"/>
      <c r="G73" s="133"/>
      <c r="H73" s="133"/>
      <c r="I73" s="133"/>
    </row>
    <row r="74" spans="2:9" x14ac:dyDescent="0.25">
      <c r="B74" s="81" t="s">
        <v>38</v>
      </c>
      <c r="C74" s="90" t="s">
        <v>20</v>
      </c>
      <c r="D74" s="134">
        <v>2054.8000000000002</v>
      </c>
      <c r="E74" s="134">
        <v>2351</v>
      </c>
      <c r="F74" s="134">
        <v>2469</v>
      </c>
      <c r="G74" s="134">
        <v>2592</v>
      </c>
      <c r="H74" s="134">
        <v>2592</v>
      </c>
      <c r="I74" s="134">
        <v>2592</v>
      </c>
    </row>
    <row r="75" spans="2:9" x14ac:dyDescent="0.25">
      <c r="B75" s="83"/>
      <c r="C75" s="91" t="s">
        <v>21</v>
      </c>
      <c r="D75" s="128">
        <v>3757.8</v>
      </c>
      <c r="E75" s="128">
        <v>4975</v>
      </c>
      <c r="F75" s="128">
        <v>5225</v>
      </c>
      <c r="G75" s="128">
        <v>5486</v>
      </c>
      <c r="H75" s="128">
        <v>5486</v>
      </c>
      <c r="I75" s="128">
        <v>5486</v>
      </c>
    </row>
    <row r="76" spans="2:9" ht="15.75" thickBot="1" x14ac:dyDescent="0.3">
      <c r="B76" s="83"/>
      <c r="C76" s="88" t="s">
        <v>22</v>
      </c>
      <c r="D76" s="132">
        <v>1703</v>
      </c>
      <c r="E76" s="132">
        <v>2624</v>
      </c>
      <c r="F76" s="132">
        <v>2756</v>
      </c>
      <c r="G76" s="132">
        <v>2894</v>
      </c>
      <c r="H76" s="142">
        <v>2894</v>
      </c>
      <c r="I76" s="142">
        <v>2894</v>
      </c>
    </row>
    <row r="77" spans="2:9" ht="5.0999999999999996" customHeight="1" thickBot="1" x14ac:dyDescent="0.3">
      <c r="B77" s="86"/>
      <c r="C77" s="89"/>
      <c r="D77" s="133"/>
      <c r="E77" s="133"/>
      <c r="F77" s="133"/>
      <c r="G77" s="133"/>
      <c r="H77" s="133"/>
      <c r="I77" s="133"/>
    </row>
    <row r="78" spans="2:9" x14ac:dyDescent="0.25">
      <c r="B78" s="81" t="s">
        <v>39</v>
      </c>
      <c r="C78" s="90" t="s">
        <v>20</v>
      </c>
      <c r="D78" s="134">
        <v>3722.4</v>
      </c>
      <c r="E78" s="134">
        <v>3922</v>
      </c>
      <c r="F78" s="134">
        <v>4118</v>
      </c>
      <c r="G78" s="134">
        <v>4324</v>
      </c>
      <c r="H78" s="134">
        <v>4324</v>
      </c>
      <c r="I78" s="134">
        <v>4324</v>
      </c>
    </row>
    <row r="79" spans="2:9" x14ac:dyDescent="0.25">
      <c r="B79" s="83"/>
      <c r="C79" s="91" t="s">
        <v>21</v>
      </c>
      <c r="D79" s="128">
        <v>6586.4</v>
      </c>
      <c r="E79" s="128">
        <v>7277</v>
      </c>
      <c r="F79" s="128">
        <v>7641</v>
      </c>
      <c r="G79" s="128">
        <v>8023</v>
      </c>
      <c r="H79" s="128">
        <v>8023</v>
      </c>
      <c r="I79" s="128">
        <v>8023</v>
      </c>
    </row>
    <row r="80" spans="2:9" ht="15.75" thickBot="1" x14ac:dyDescent="0.3">
      <c r="B80" s="83"/>
      <c r="C80" s="88" t="s">
        <v>22</v>
      </c>
      <c r="D80" s="132">
        <v>2864</v>
      </c>
      <c r="E80" s="132">
        <v>3355</v>
      </c>
      <c r="F80" s="132">
        <v>3523</v>
      </c>
      <c r="G80" s="132">
        <v>3699</v>
      </c>
      <c r="H80" s="142">
        <v>3699</v>
      </c>
      <c r="I80" s="142">
        <v>3699</v>
      </c>
    </row>
    <row r="81" spans="2:9" ht="5.0999999999999996" customHeight="1" thickBot="1" x14ac:dyDescent="0.3">
      <c r="B81" s="86"/>
      <c r="C81" s="89"/>
      <c r="D81" s="133"/>
      <c r="E81" s="133"/>
      <c r="F81" s="133"/>
      <c r="G81" s="133"/>
      <c r="H81" s="133"/>
      <c r="I81" s="133"/>
    </row>
    <row r="82" spans="2:9" x14ac:dyDescent="0.25">
      <c r="B82" s="81" t="s">
        <v>40</v>
      </c>
      <c r="C82" s="90" t="s">
        <v>20</v>
      </c>
      <c r="D82" s="134">
        <v>6036.8</v>
      </c>
      <c r="E82" s="134">
        <v>6338.64</v>
      </c>
      <c r="F82" s="134">
        <v>6655.572000000001</v>
      </c>
      <c r="G82" s="134">
        <v>6988.3506000000016</v>
      </c>
      <c r="H82" s="134">
        <v>6988.3506000000016</v>
      </c>
      <c r="I82" s="134">
        <v>6988.3506000000016</v>
      </c>
    </row>
    <row r="83" spans="2:9" x14ac:dyDescent="0.25">
      <c r="B83" s="83"/>
      <c r="C83" s="91" t="s">
        <v>21</v>
      </c>
      <c r="D83" s="128">
        <v>11124.8</v>
      </c>
      <c r="E83" s="128">
        <v>12678.64</v>
      </c>
      <c r="F83" s="128">
        <v>13312.572</v>
      </c>
      <c r="G83" s="128">
        <v>13978.350600000002</v>
      </c>
      <c r="H83" s="128">
        <v>13978.350600000002</v>
      </c>
      <c r="I83" s="128">
        <v>13978.350600000002</v>
      </c>
    </row>
    <row r="84" spans="2:9" ht="15.75" thickBot="1" x14ac:dyDescent="0.3">
      <c r="B84" s="92"/>
      <c r="C84" s="88" t="s">
        <v>22</v>
      </c>
      <c r="D84" s="135">
        <v>5088</v>
      </c>
      <c r="E84" s="135">
        <v>6340</v>
      </c>
      <c r="F84" s="135">
        <v>6657</v>
      </c>
      <c r="G84" s="135">
        <v>6990</v>
      </c>
      <c r="H84" s="170">
        <v>6990</v>
      </c>
      <c r="I84" s="170">
        <v>6990</v>
      </c>
    </row>
    <row r="85" spans="2:9" x14ac:dyDescent="0.25">
      <c r="B85" s="96"/>
      <c r="C85" s="97"/>
      <c r="D85" s="52"/>
      <c r="E85" s="52"/>
      <c r="F85"/>
      <c r="G85"/>
      <c r="H85"/>
      <c r="I85"/>
    </row>
    <row r="86" spans="2:9" x14ac:dyDescent="0.25">
      <c r="B86" s="96"/>
      <c r="C86" s="97"/>
      <c r="D86" s="52"/>
      <c r="E86" s="52"/>
      <c r="F86"/>
      <c r="G86"/>
      <c r="H86"/>
      <c r="I86"/>
    </row>
    <row r="87" spans="2:9" x14ac:dyDescent="0.25">
      <c r="B87" s="96"/>
      <c r="C87" s="97"/>
      <c r="D87" s="52"/>
      <c r="E87" s="52"/>
      <c r="F87"/>
      <c r="G87"/>
      <c r="H87"/>
      <c r="I87"/>
    </row>
    <row r="88" spans="2:9" x14ac:dyDescent="0.25">
      <c r="B88" s="96"/>
      <c r="C88" s="97"/>
      <c r="D88" s="52"/>
      <c r="E88" s="52"/>
      <c r="F88"/>
      <c r="G88"/>
      <c r="H88"/>
      <c r="I88"/>
    </row>
    <row r="89" spans="2:9" ht="15.75" thickBot="1" x14ac:dyDescent="0.3">
      <c r="B89" s="96"/>
      <c r="C89" s="97"/>
      <c r="D89" s="53"/>
      <c r="E89" s="53"/>
      <c r="F89" s="171"/>
      <c r="G89" s="171"/>
      <c r="H89" s="171"/>
      <c r="I89" s="171" t="s">
        <v>65</v>
      </c>
    </row>
    <row r="90" spans="2:9" x14ac:dyDescent="0.25">
      <c r="B90" s="93" t="s">
        <v>41</v>
      </c>
      <c r="C90" s="90" t="s">
        <v>20</v>
      </c>
      <c r="D90" s="134">
        <v>7635.1</v>
      </c>
      <c r="E90" s="134">
        <v>8016.8550000000005</v>
      </c>
      <c r="F90" s="134">
        <v>8417.6977500000012</v>
      </c>
      <c r="G90" s="134">
        <v>8838.5826375000015</v>
      </c>
      <c r="H90" s="134">
        <v>8838.5826375000015</v>
      </c>
      <c r="I90" s="134">
        <v>8838.5826375000015</v>
      </c>
    </row>
    <row r="91" spans="2:9" x14ac:dyDescent="0.25">
      <c r="B91" s="98"/>
      <c r="C91" s="91" t="s">
        <v>21</v>
      </c>
      <c r="D91" s="128">
        <v>13141.1</v>
      </c>
      <c r="E91" s="128">
        <v>13843.855</v>
      </c>
      <c r="F91" s="128">
        <v>14536.697750000001</v>
      </c>
      <c r="G91" s="128">
        <v>15263.582637500002</v>
      </c>
      <c r="H91" s="128">
        <v>15263.582637500002</v>
      </c>
      <c r="I91" s="128">
        <v>15263.582637500002</v>
      </c>
    </row>
    <row r="92" spans="2:9" ht="15.75" thickBot="1" x14ac:dyDescent="0.3">
      <c r="B92" s="99"/>
      <c r="C92" s="88" t="s">
        <v>22</v>
      </c>
      <c r="D92" s="135">
        <v>5506</v>
      </c>
      <c r="E92" s="135">
        <v>5827</v>
      </c>
      <c r="F92" s="135">
        <v>6119</v>
      </c>
      <c r="G92" s="135">
        <v>6425</v>
      </c>
      <c r="H92" s="170">
        <v>6425</v>
      </c>
      <c r="I92" s="170">
        <v>6425</v>
      </c>
    </row>
    <row r="93" spans="2:9" ht="5.0999999999999996" customHeight="1" thickBot="1" x14ac:dyDescent="0.3">
      <c r="B93" s="100"/>
      <c r="C93" s="97"/>
      <c r="D93" s="53"/>
      <c r="E93" s="53"/>
      <c r="F93" s="53"/>
      <c r="G93" s="53"/>
      <c r="H93" s="53"/>
      <c r="I93" s="53"/>
    </row>
    <row r="94" spans="2:9" x14ac:dyDescent="0.25">
      <c r="B94" s="93" t="s">
        <v>42</v>
      </c>
      <c r="C94" s="90" t="s">
        <v>20</v>
      </c>
      <c r="D94" s="134">
        <v>7645.0000000000009</v>
      </c>
      <c r="E94" s="134">
        <v>8027.2500000000009</v>
      </c>
      <c r="F94" s="134">
        <v>8428.6125000000011</v>
      </c>
      <c r="G94" s="134">
        <v>8850.043125000002</v>
      </c>
      <c r="H94" s="134">
        <v>8850.043125000002</v>
      </c>
      <c r="I94" s="134">
        <v>8850.043125000002</v>
      </c>
    </row>
    <row r="95" spans="2:9" x14ac:dyDescent="0.25">
      <c r="B95" s="83"/>
      <c r="C95" s="91" t="s">
        <v>21</v>
      </c>
      <c r="D95" s="128">
        <v>12492</v>
      </c>
      <c r="E95" s="128">
        <v>13645.25</v>
      </c>
      <c r="F95" s="128">
        <v>14327.612500000001</v>
      </c>
      <c r="G95" s="128">
        <v>15044.043125000002</v>
      </c>
      <c r="H95" s="128">
        <v>15044.043125000002</v>
      </c>
      <c r="I95" s="128">
        <v>15044.043125000002</v>
      </c>
    </row>
    <row r="96" spans="2:9" ht="15.75" thickBot="1" x14ac:dyDescent="0.3">
      <c r="B96" s="83"/>
      <c r="C96" s="88" t="s">
        <v>22</v>
      </c>
      <c r="D96" s="137">
        <v>4847</v>
      </c>
      <c r="E96" s="137">
        <v>5618</v>
      </c>
      <c r="F96" s="137">
        <v>5899</v>
      </c>
      <c r="G96" s="137">
        <v>6194</v>
      </c>
      <c r="H96" s="138">
        <v>6194</v>
      </c>
      <c r="I96" s="138">
        <v>6194</v>
      </c>
    </row>
    <row r="97" spans="2:9" ht="5.0999999999999996" customHeight="1" thickBot="1" x14ac:dyDescent="0.3">
      <c r="B97" s="86"/>
      <c r="C97" s="89"/>
      <c r="D97" s="133"/>
      <c r="E97" s="133"/>
      <c r="F97" s="133"/>
      <c r="G97" s="133"/>
      <c r="H97" s="133"/>
      <c r="I97" s="133"/>
    </row>
    <row r="98" spans="2:9" x14ac:dyDescent="0.25">
      <c r="B98" s="81" t="s">
        <v>43</v>
      </c>
      <c r="C98" s="90" t="s">
        <v>20</v>
      </c>
      <c r="D98" s="134">
        <v>8661.4000000000015</v>
      </c>
      <c r="E98" s="134">
        <v>9094.4700000000012</v>
      </c>
      <c r="F98" s="134">
        <v>9549.1935000000012</v>
      </c>
      <c r="G98" s="134">
        <v>10026.653175000001</v>
      </c>
      <c r="H98" s="134">
        <v>10026.653175000001</v>
      </c>
      <c r="I98" s="134">
        <v>10026.653175000001</v>
      </c>
    </row>
    <row r="99" spans="2:9" x14ac:dyDescent="0.25">
      <c r="B99" s="83"/>
      <c r="C99" s="91" t="s">
        <v>21</v>
      </c>
      <c r="D99" s="128">
        <v>14563.400000000001</v>
      </c>
      <c r="E99" s="128">
        <v>15266.470000000001</v>
      </c>
      <c r="F99" s="128">
        <v>16030.193500000001</v>
      </c>
      <c r="G99" s="128">
        <v>16831.653174999999</v>
      </c>
      <c r="H99" s="128">
        <v>16831.653174999999</v>
      </c>
      <c r="I99" s="128">
        <v>16831.653174999999</v>
      </c>
    </row>
    <row r="100" spans="2:9" ht="15.75" thickBot="1" x14ac:dyDescent="0.3">
      <c r="B100" s="83"/>
      <c r="C100" s="88" t="s">
        <v>22</v>
      </c>
      <c r="D100" s="132">
        <v>5902</v>
      </c>
      <c r="E100" s="142">
        <v>6172</v>
      </c>
      <c r="F100" s="132">
        <v>6481</v>
      </c>
      <c r="G100" s="142">
        <v>6805</v>
      </c>
      <c r="H100" s="142">
        <v>6805</v>
      </c>
      <c r="I100" s="142">
        <v>6805</v>
      </c>
    </row>
    <row r="101" spans="2:9" ht="5.0999999999999996" customHeight="1" thickBot="1" x14ac:dyDescent="0.3">
      <c r="B101" s="86"/>
      <c r="C101" s="89"/>
      <c r="D101" s="133"/>
      <c r="E101" s="133"/>
      <c r="F101" s="133"/>
      <c r="G101" s="133"/>
      <c r="H101" s="133"/>
      <c r="I101" s="133"/>
    </row>
    <row r="102" spans="2:9" x14ac:dyDescent="0.25">
      <c r="B102" s="81" t="s">
        <v>44</v>
      </c>
      <c r="C102" s="90" t="s">
        <v>20</v>
      </c>
      <c r="D102" s="134">
        <v>12031.800000000001</v>
      </c>
      <c r="E102" s="134">
        <v>12633.390000000001</v>
      </c>
      <c r="F102" s="134">
        <v>13265.059500000001</v>
      </c>
      <c r="G102" s="134">
        <v>13928.312475000002</v>
      </c>
      <c r="H102" s="134">
        <v>13928.312475000002</v>
      </c>
      <c r="I102" s="134">
        <v>13928.312475000002</v>
      </c>
    </row>
    <row r="103" spans="2:9" x14ac:dyDescent="0.25">
      <c r="B103" s="83"/>
      <c r="C103" s="91" t="s">
        <v>21</v>
      </c>
      <c r="D103" s="128">
        <v>21906.800000000003</v>
      </c>
      <c r="E103" s="128">
        <v>23495.39</v>
      </c>
      <c r="F103" s="128">
        <v>25213.059500000003</v>
      </c>
      <c r="G103" s="128">
        <v>28279.312475000002</v>
      </c>
      <c r="H103" s="128">
        <v>28279.312475000002</v>
      </c>
      <c r="I103" s="128">
        <v>28279.312475000002</v>
      </c>
    </row>
    <row r="104" spans="2:9" ht="15.75" thickBot="1" x14ac:dyDescent="0.3">
      <c r="B104" s="83"/>
      <c r="C104" s="88" t="s">
        <v>22</v>
      </c>
      <c r="D104" s="132">
        <v>9875</v>
      </c>
      <c r="E104" s="132">
        <v>10862</v>
      </c>
      <c r="F104" s="132">
        <v>11948</v>
      </c>
      <c r="G104" s="132">
        <v>14351</v>
      </c>
      <c r="H104" s="142">
        <v>14351</v>
      </c>
      <c r="I104" s="142">
        <v>14351</v>
      </c>
    </row>
    <row r="105" spans="2:9" ht="5.0999999999999996" customHeight="1" thickBot="1" x14ac:dyDescent="0.3">
      <c r="B105" s="86"/>
      <c r="C105" s="89"/>
      <c r="D105" s="133"/>
      <c r="E105" s="133"/>
      <c r="F105" s="133"/>
      <c r="G105" s="133"/>
      <c r="H105" s="133"/>
      <c r="I105" s="133"/>
    </row>
    <row r="106" spans="2:9" x14ac:dyDescent="0.25">
      <c r="B106" s="81" t="s">
        <v>45</v>
      </c>
      <c r="C106" s="90" t="s">
        <v>20</v>
      </c>
      <c r="D106" s="134">
        <v>3411.1000000000004</v>
      </c>
      <c r="E106" s="134">
        <v>3581.6550000000007</v>
      </c>
      <c r="F106" s="134">
        <v>3760.7377500000007</v>
      </c>
      <c r="G106" s="134">
        <v>3948.7746375000011</v>
      </c>
      <c r="H106" s="134">
        <v>3948.7746375000011</v>
      </c>
      <c r="I106" s="134">
        <v>3948.7746375000011</v>
      </c>
    </row>
    <row r="107" spans="2:9" x14ac:dyDescent="0.25">
      <c r="B107" s="83"/>
      <c r="C107" s="91" t="s">
        <v>21</v>
      </c>
      <c r="D107" s="128">
        <v>7515.1</v>
      </c>
      <c r="E107" s="128">
        <v>8095.6550000000007</v>
      </c>
      <c r="F107" s="128">
        <v>8725.7377500000002</v>
      </c>
      <c r="G107" s="128">
        <v>9413.7746375000006</v>
      </c>
      <c r="H107" s="128">
        <v>9413.7746375000006</v>
      </c>
      <c r="I107" s="128">
        <v>9413.7746375000006</v>
      </c>
    </row>
    <row r="108" spans="2:9" ht="15.75" thickBot="1" x14ac:dyDescent="0.3">
      <c r="B108" s="83"/>
      <c r="C108" s="88" t="s">
        <v>22</v>
      </c>
      <c r="D108" s="138">
        <v>4104</v>
      </c>
      <c r="E108" s="138">
        <v>4514</v>
      </c>
      <c r="F108" s="138">
        <v>4965</v>
      </c>
      <c r="G108" s="138">
        <v>5465</v>
      </c>
      <c r="H108" s="138">
        <v>5465</v>
      </c>
      <c r="I108" s="138">
        <v>5465</v>
      </c>
    </row>
    <row r="109" spans="2:9" ht="5.0999999999999996" customHeight="1" thickBot="1" x14ac:dyDescent="0.3">
      <c r="B109" s="86"/>
      <c r="C109" s="89"/>
      <c r="D109" s="133"/>
      <c r="E109" s="133"/>
      <c r="F109" s="133"/>
      <c r="G109" s="133"/>
      <c r="H109" s="133"/>
      <c r="I109" s="133"/>
    </row>
    <row r="110" spans="2:9" x14ac:dyDescent="0.25">
      <c r="B110" s="81" t="s">
        <v>46</v>
      </c>
      <c r="C110" s="90" t="s">
        <v>20</v>
      </c>
      <c r="D110" s="134">
        <v>11451.000000000002</v>
      </c>
      <c r="E110" s="134">
        <v>12023.550000000003</v>
      </c>
      <c r="F110" s="134">
        <v>12624.727500000003</v>
      </c>
      <c r="G110" s="134">
        <v>13255.963875000003</v>
      </c>
      <c r="H110" s="134">
        <v>13255.963875000003</v>
      </c>
      <c r="I110" s="134">
        <v>13255.963875000003</v>
      </c>
    </row>
    <row r="111" spans="2:9" x14ac:dyDescent="0.25">
      <c r="B111" s="83"/>
      <c r="C111" s="84" t="s">
        <v>21</v>
      </c>
      <c r="D111" s="128">
        <v>20850</v>
      </c>
      <c r="E111" s="128">
        <v>22361.550000000003</v>
      </c>
      <c r="F111" s="128">
        <v>23997.727500000001</v>
      </c>
      <c r="G111" s="128">
        <v>25765.963875000001</v>
      </c>
      <c r="H111" s="128">
        <v>25765.963875000001</v>
      </c>
      <c r="I111" s="128">
        <v>25765.963875000001</v>
      </c>
    </row>
    <row r="112" spans="2:9" ht="15.75" thickBot="1" x14ac:dyDescent="0.3">
      <c r="B112" s="83"/>
      <c r="C112" s="85" t="s">
        <v>22</v>
      </c>
      <c r="D112" s="139">
        <v>9399</v>
      </c>
      <c r="E112" s="139">
        <v>10338</v>
      </c>
      <c r="F112" s="139">
        <v>11373</v>
      </c>
      <c r="G112" s="139">
        <v>12510</v>
      </c>
      <c r="H112" s="139">
        <v>12510</v>
      </c>
      <c r="I112" s="139">
        <v>12510</v>
      </c>
    </row>
    <row r="113" spans="2:9" ht="5.0999999999999996" customHeight="1" thickBot="1" x14ac:dyDescent="0.3">
      <c r="B113" s="86"/>
      <c r="C113" s="89"/>
      <c r="D113" s="133"/>
      <c r="E113" s="133"/>
      <c r="F113" s="133"/>
      <c r="G113" s="133"/>
      <c r="H113" s="133"/>
      <c r="I113" s="133"/>
    </row>
    <row r="114" spans="2:9" x14ac:dyDescent="0.25">
      <c r="B114" s="81" t="s">
        <v>47</v>
      </c>
      <c r="C114" s="101" t="s">
        <v>20</v>
      </c>
      <c r="D114" s="134">
        <v>8958.4000000000015</v>
      </c>
      <c r="E114" s="134">
        <v>9499</v>
      </c>
      <c r="F114" s="134">
        <v>9973</v>
      </c>
      <c r="G114" s="134">
        <v>10472</v>
      </c>
      <c r="H114" s="134">
        <v>10472</v>
      </c>
      <c r="I114" s="134">
        <v>10472</v>
      </c>
    </row>
    <row r="115" spans="2:9" x14ac:dyDescent="0.25">
      <c r="B115" s="83"/>
      <c r="C115" s="102" t="s">
        <v>21</v>
      </c>
      <c r="D115" s="128">
        <v>14582.400000000001</v>
      </c>
      <c r="E115" s="128">
        <v>15685</v>
      </c>
      <c r="F115" s="128">
        <v>16778</v>
      </c>
      <c r="G115" s="128">
        <v>17957</v>
      </c>
      <c r="H115" s="128">
        <v>17957</v>
      </c>
      <c r="I115" s="128">
        <v>17957</v>
      </c>
    </row>
    <row r="116" spans="2:9" ht="15.75" thickBot="1" x14ac:dyDescent="0.3">
      <c r="B116" s="83"/>
      <c r="C116" s="103" t="s">
        <v>22</v>
      </c>
      <c r="D116" s="131">
        <v>5624</v>
      </c>
      <c r="E116" s="131">
        <v>6186</v>
      </c>
      <c r="F116" s="131">
        <v>6805</v>
      </c>
      <c r="G116" s="131">
        <v>7485</v>
      </c>
      <c r="H116" s="129">
        <v>7485</v>
      </c>
      <c r="I116" s="129">
        <v>7485</v>
      </c>
    </row>
    <row r="117" spans="2:9" ht="5.0999999999999996" customHeight="1" thickBot="1" x14ac:dyDescent="0.3">
      <c r="B117" s="86"/>
      <c r="C117" s="89"/>
      <c r="D117" s="133"/>
      <c r="E117" s="133"/>
      <c r="F117" s="133"/>
      <c r="G117" s="133"/>
      <c r="H117" s="133"/>
      <c r="I117" s="133"/>
    </row>
    <row r="118" spans="2:9" x14ac:dyDescent="0.25">
      <c r="B118" s="81" t="s">
        <v>48</v>
      </c>
      <c r="C118" s="101" t="s">
        <v>20</v>
      </c>
      <c r="D118" s="134">
        <v>9185</v>
      </c>
      <c r="E118" s="134">
        <v>9644.25</v>
      </c>
      <c r="F118" s="134">
        <v>10126.4625</v>
      </c>
      <c r="G118" s="134">
        <v>10632.785625</v>
      </c>
      <c r="H118" s="134">
        <v>10632.785625</v>
      </c>
      <c r="I118" s="134">
        <v>10632.785625</v>
      </c>
    </row>
    <row r="119" spans="2:9" x14ac:dyDescent="0.25">
      <c r="B119" s="83"/>
      <c r="C119" s="104" t="s">
        <v>21</v>
      </c>
      <c r="D119" s="128">
        <v>16228</v>
      </c>
      <c r="E119" s="128">
        <v>17391.25</v>
      </c>
      <c r="F119" s="128">
        <v>18648.462500000001</v>
      </c>
      <c r="G119" s="128">
        <v>20006.785625</v>
      </c>
      <c r="H119" s="128">
        <v>20006.785625</v>
      </c>
      <c r="I119" s="128">
        <v>20006.785625</v>
      </c>
    </row>
    <row r="120" spans="2:9" ht="15.75" thickBot="1" x14ac:dyDescent="0.3">
      <c r="B120" s="83"/>
      <c r="C120" s="105" t="s">
        <v>22</v>
      </c>
      <c r="D120" s="132">
        <v>7043</v>
      </c>
      <c r="E120" s="132">
        <v>7747</v>
      </c>
      <c r="F120" s="132">
        <v>8522</v>
      </c>
      <c r="G120" s="132">
        <v>9374</v>
      </c>
      <c r="H120" s="142">
        <v>9374</v>
      </c>
      <c r="I120" s="142">
        <v>9374</v>
      </c>
    </row>
    <row r="121" spans="2:9" ht="5.0999999999999996" customHeight="1" thickBot="1" x14ac:dyDescent="0.3">
      <c r="B121" s="86"/>
      <c r="C121" s="89"/>
      <c r="D121" s="133"/>
      <c r="E121" s="133"/>
      <c r="F121" s="133"/>
      <c r="G121" s="133"/>
      <c r="H121" s="133"/>
      <c r="I121" s="133"/>
    </row>
    <row r="122" spans="2:9" x14ac:dyDescent="0.25">
      <c r="B122" s="81" t="s">
        <v>49</v>
      </c>
      <c r="C122" s="101" t="s">
        <v>20</v>
      </c>
      <c r="D122" s="134">
        <v>7365.6</v>
      </c>
      <c r="E122" s="134">
        <v>7733.880000000001</v>
      </c>
      <c r="F122" s="134">
        <v>8120.5740000000014</v>
      </c>
      <c r="G122" s="134">
        <v>8526.6027000000013</v>
      </c>
      <c r="H122" s="134">
        <v>8526.6027000000013</v>
      </c>
      <c r="I122" s="134">
        <v>8526.6027000000013</v>
      </c>
    </row>
    <row r="123" spans="2:9" x14ac:dyDescent="0.25">
      <c r="B123" s="83"/>
      <c r="C123" s="104" t="s">
        <v>21</v>
      </c>
      <c r="D123" s="128">
        <v>13536.6</v>
      </c>
      <c r="E123" s="128">
        <v>14521.880000000001</v>
      </c>
      <c r="F123" s="128">
        <v>15586.574000000001</v>
      </c>
      <c r="G123" s="128">
        <v>16726.602700000003</v>
      </c>
      <c r="H123" s="128">
        <v>16726.602700000003</v>
      </c>
      <c r="I123" s="128">
        <v>16726.602700000003</v>
      </c>
    </row>
    <row r="124" spans="2:9" ht="15.75" thickBot="1" x14ac:dyDescent="0.3">
      <c r="B124" s="83"/>
      <c r="C124" s="105" t="s">
        <v>22</v>
      </c>
      <c r="D124" s="132">
        <v>6171</v>
      </c>
      <c r="E124" s="132">
        <v>6788</v>
      </c>
      <c r="F124" s="132">
        <v>7466</v>
      </c>
      <c r="G124" s="132">
        <v>8200</v>
      </c>
      <c r="H124" s="142">
        <v>8200</v>
      </c>
      <c r="I124" s="142">
        <v>8200</v>
      </c>
    </row>
    <row r="125" spans="2:9" ht="5.0999999999999996" customHeight="1" thickBot="1" x14ac:dyDescent="0.3">
      <c r="B125" s="86"/>
      <c r="C125" s="89"/>
      <c r="D125" s="133"/>
      <c r="E125" s="133"/>
      <c r="F125" s="133"/>
      <c r="G125" s="133"/>
      <c r="H125" s="133"/>
      <c r="I125" s="133"/>
    </row>
    <row r="126" spans="2:9" x14ac:dyDescent="0.25">
      <c r="B126" s="93" t="s">
        <v>50</v>
      </c>
      <c r="C126" s="106" t="s">
        <v>20</v>
      </c>
      <c r="D126" s="134">
        <v>14510.1</v>
      </c>
      <c r="E126" s="134">
        <v>15235.605000000001</v>
      </c>
      <c r="F126" s="134">
        <v>15997.385250000003</v>
      </c>
      <c r="G126" s="134">
        <v>16797.254512500003</v>
      </c>
      <c r="H126" s="134">
        <v>16797.254512500003</v>
      </c>
      <c r="I126" s="134">
        <v>16797.254512500003</v>
      </c>
    </row>
    <row r="127" spans="2:9" x14ac:dyDescent="0.25">
      <c r="B127" s="83"/>
      <c r="C127" s="104" t="s">
        <v>21</v>
      </c>
      <c r="D127" s="128">
        <v>23886.1</v>
      </c>
      <c r="E127" s="128">
        <v>25548.605000000003</v>
      </c>
      <c r="F127" s="128">
        <v>27342.385250000003</v>
      </c>
      <c r="G127" s="128">
        <v>29277.254512500003</v>
      </c>
      <c r="H127" s="128">
        <v>29277.254512500003</v>
      </c>
      <c r="I127" s="128">
        <v>29277.254512500003</v>
      </c>
    </row>
    <row r="128" spans="2:9" ht="15.75" thickBot="1" x14ac:dyDescent="0.3">
      <c r="B128" s="92"/>
      <c r="C128" s="107" t="s">
        <v>22</v>
      </c>
      <c r="D128" s="137">
        <v>9376</v>
      </c>
      <c r="E128" s="137">
        <v>10313</v>
      </c>
      <c r="F128" s="137">
        <v>11345</v>
      </c>
      <c r="G128" s="137">
        <v>12480</v>
      </c>
      <c r="H128" s="138">
        <v>12480</v>
      </c>
      <c r="I128" s="138">
        <v>12480</v>
      </c>
    </row>
    <row r="129" spans="2:9" x14ac:dyDescent="0.25">
      <c r="B129" s="96"/>
      <c r="C129" s="97"/>
      <c r="D129" s="52"/>
      <c r="E129" s="52"/>
      <c r="F129"/>
      <c r="G129"/>
      <c r="H129"/>
      <c r="I129"/>
    </row>
    <row r="130" spans="2:9" x14ac:dyDescent="0.25">
      <c r="B130" s="96"/>
      <c r="C130" s="97"/>
      <c r="D130" s="52"/>
      <c r="E130" s="52"/>
      <c r="F130"/>
      <c r="G130"/>
      <c r="H130"/>
      <c r="I130"/>
    </row>
    <row r="131" spans="2:9" x14ac:dyDescent="0.25">
      <c r="B131" s="96"/>
      <c r="C131" s="97"/>
      <c r="D131" s="52"/>
      <c r="E131" s="52"/>
      <c r="F131"/>
      <c r="G131"/>
      <c r="H131"/>
      <c r="I131"/>
    </row>
    <row r="132" spans="2:9" ht="15" customHeight="1" x14ac:dyDescent="0.25">
      <c r="B132" s="96"/>
      <c r="C132" s="97"/>
      <c r="D132" s="52"/>
      <c r="E132" s="52"/>
      <c r="F132"/>
      <c r="G132"/>
      <c r="H132"/>
      <c r="I132"/>
    </row>
    <row r="133" spans="2:9" ht="15" customHeight="1" thickBot="1" x14ac:dyDescent="0.3">
      <c r="B133" s="108"/>
      <c r="C133" s="109"/>
      <c r="D133" s="53"/>
      <c r="E133" s="53"/>
      <c r="F133" s="171"/>
      <c r="G133" s="171"/>
      <c r="H133" s="171"/>
      <c r="I133" s="171" t="s">
        <v>66</v>
      </c>
    </row>
    <row r="134" spans="2:9" x14ac:dyDescent="0.25">
      <c r="B134" s="81" t="s">
        <v>51</v>
      </c>
      <c r="C134" s="106" t="s">
        <v>20</v>
      </c>
      <c r="D134" s="134">
        <v>7654.9000000000005</v>
      </c>
      <c r="E134" s="134">
        <v>8037.6450000000013</v>
      </c>
      <c r="F134" s="134">
        <v>8439.527250000001</v>
      </c>
      <c r="G134" s="134">
        <v>8861.5036125000006</v>
      </c>
      <c r="H134" s="134">
        <v>8861.5036125000006</v>
      </c>
      <c r="I134" s="134">
        <v>8861.5036125000006</v>
      </c>
    </row>
    <row r="135" spans="2:9" x14ac:dyDescent="0.25">
      <c r="B135" s="83"/>
      <c r="C135" s="104" t="s">
        <v>21</v>
      </c>
      <c r="D135" s="128">
        <v>13648.900000000001</v>
      </c>
      <c r="E135" s="128">
        <v>14631.645</v>
      </c>
      <c r="F135" s="128">
        <v>15692.527250000001</v>
      </c>
      <c r="G135" s="128">
        <v>16839.503612500001</v>
      </c>
      <c r="H135" s="128">
        <v>16839.503612500001</v>
      </c>
      <c r="I135" s="128">
        <v>16839.503612500001</v>
      </c>
    </row>
    <row r="136" spans="2:9" ht="15.75" thickBot="1" x14ac:dyDescent="0.3">
      <c r="B136" s="83"/>
      <c r="C136" s="105" t="s">
        <v>22</v>
      </c>
      <c r="D136" s="132">
        <v>5994</v>
      </c>
      <c r="E136" s="132">
        <v>6594</v>
      </c>
      <c r="F136" s="132">
        <v>7253</v>
      </c>
      <c r="G136" s="132">
        <v>7978</v>
      </c>
      <c r="H136" s="142">
        <v>7978</v>
      </c>
      <c r="I136" s="142">
        <v>7978</v>
      </c>
    </row>
    <row r="137" spans="2:9" ht="5.0999999999999996" customHeight="1" thickBot="1" x14ac:dyDescent="0.3">
      <c r="B137" s="86"/>
      <c r="C137" s="89"/>
      <c r="D137" s="133"/>
      <c r="E137" s="133"/>
      <c r="F137" s="133"/>
      <c r="G137" s="133"/>
      <c r="H137" s="133"/>
      <c r="I137" s="133"/>
    </row>
    <row r="138" spans="2:9" x14ac:dyDescent="0.25">
      <c r="B138" s="81" t="s">
        <v>52</v>
      </c>
      <c r="C138" s="101" t="s">
        <v>20</v>
      </c>
      <c r="D138" s="134">
        <v>13546.500000000002</v>
      </c>
      <c r="E138" s="134">
        <v>14223.825000000003</v>
      </c>
      <c r="F138" s="134">
        <v>14935.016250000002</v>
      </c>
      <c r="G138" s="134">
        <v>15681.767062500003</v>
      </c>
      <c r="H138" s="134">
        <v>15681.767062500003</v>
      </c>
      <c r="I138" s="134">
        <v>15681.767062500003</v>
      </c>
    </row>
    <row r="139" spans="2:9" x14ac:dyDescent="0.25">
      <c r="B139" s="83"/>
      <c r="C139" s="104" t="s">
        <v>21</v>
      </c>
      <c r="D139" s="128">
        <v>22137.5</v>
      </c>
      <c r="E139" s="128">
        <v>23673.825000000004</v>
      </c>
      <c r="F139" s="128">
        <v>25330.016250000001</v>
      </c>
      <c r="G139" s="128">
        <v>27116.767062500003</v>
      </c>
      <c r="H139" s="128">
        <v>27116.767062500003</v>
      </c>
      <c r="I139" s="128">
        <v>27116.767062500003</v>
      </c>
    </row>
    <row r="140" spans="2:9" ht="15.75" thickBot="1" x14ac:dyDescent="0.3">
      <c r="B140" s="83"/>
      <c r="C140" s="105" t="s">
        <v>22</v>
      </c>
      <c r="D140" s="132">
        <v>8591</v>
      </c>
      <c r="E140" s="132">
        <v>9450</v>
      </c>
      <c r="F140" s="132">
        <v>10395</v>
      </c>
      <c r="G140" s="132">
        <v>11435</v>
      </c>
      <c r="H140" s="142">
        <v>11435</v>
      </c>
      <c r="I140" s="142">
        <v>11435</v>
      </c>
    </row>
    <row r="141" spans="2:9" ht="5.0999999999999996" customHeight="1" thickBot="1" x14ac:dyDescent="0.3">
      <c r="B141" s="86"/>
      <c r="C141" s="89"/>
      <c r="D141" s="133"/>
      <c r="E141" s="133"/>
      <c r="F141" s="133"/>
      <c r="G141" s="133"/>
      <c r="H141" s="133"/>
      <c r="I141" s="133"/>
    </row>
    <row r="142" spans="2:9" x14ac:dyDescent="0.25">
      <c r="B142" s="81" t="s">
        <v>53</v>
      </c>
      <c r="C142" s="101" t="s">
        <v>20</v>
      </c>
      <c r="D142" s="134">
        <v>16049.000000000002</v>
      </c>
      <c r="E142" s="134">
        <v>16851.450000000004</v>
      </c>
      <c r="F142" s="134">
        <v>17694.022500000006</v>
      </c>
      <c r="G142" s="134">
        <v>18578.723625000006</v>
      </c>
      <c r="H142" s="134">
        <v>18578.723625000006</v>
      </c>
      <c r="I142" s="134">
        <v>18578.723625000006</v>
      </c>
    </row>
    <row r="143" spans="2:9" x14ac:dyDescent="0.25">
      <c r="B143" s="83"/>
      <c r="C143" s="102" t="s">
        <v>21</v>
      </c>
      <c r="D143" s="128">
        <v>25205</v>
      </c>
      <c r="E143" s="128">
        <v>26922.450000000004</v>
      </c>
      <c r="F143" s="128">
        <v>28772.022500000006</v>
      </c>
      <c r="G143" s="128">
        <v>30765.723625000006</v>
      </c>
      <c r="H143" s="128">
        <v>30765.723625000006</v>
      </c>
      <c r="I143" s="128">
        <v>30765.723625000006</v>
      </c>
    </row>
    <row r="144" spans="2:9" ht="15.75" thickBot="1" x14ac:dyDescent="0.3">
      <c r="B144" s="83"/>
      <c r="C144" s="103" t="s">
        <v>22</v>
      </c>
      <c r="D144" s="131">
        <v>9156</v>
      </c>
      <c r="E144" s="131">
        <v>10071</v>
      </c>
      <c r="F144" s="131">
        <v>11078</v>
      </c>
      <c r="G144" s="131">
        <v>12187</v>
      </c>
      <c r="H144" s="129">
        <v>12187</v>
      </c>
      <c r="I144" s="129">
        <v>12187</v>
      </c>
    </row>
    <row r="145" spans="2:12" ht="5.0999999999999996" customHeight="1" thickBot="1" x14ac:dyDescent="0.3">
      <c r="B145" s="86"/>
      <c r="C145" s="89"/>
      <c r="D145" s="133"/>
      <c r="E145" s="133"/>
      <c r="F145" s="133"/>
      <c r="G145" s="133"/>
      <c r="H145" s="133"/>
      <c r="I145" s="133"/>
    </row>
    <row r="146" spans="2:12" x14ac:dyDescent="0.25">
      <c r="B146" s="81" t="s">
        <v>54</v>
      </c>
      <c r="C146" s="101" t="s">
        <v>20</v>
      </c>
      <c r="D146" s="134">
        <v>15935.7</v>
      </c>
      <c r="E146" s="134">
        <v>16732.485000000001</v>
      </c>
      <c r="F146" s="134">
        <v>17569.109250000001</v>
      </c>
      <c r="G146" s="134">
        <v>18447.564712500003</v>
      </c>
      <c r="H146" s="134">
        <v>18447.564712500003</v>
      </c>
      <c r="I146" s="134">
        <v>18447.564712500003</v>
      </c>
    </row>
    <row r="147" spans="2:12" x14ac:dyDescent="0.25">
      <c r="B147" s="83"/>
      <c r="C147" s="104" t="s">
        <v>21</v>
      </c>
      <c r="D147" s="128">
        <v>25998.7</v>
      </c>
      <c r="E147" s="128">
        <v>27802.485000000001</v>
      </c>
      <c r="F147" s="128">
        <v>29746.109250000001</v>
      </c>
      <c r="G147" s="128">
        <v>31842.564712500003</v>
      </c>
      <c r="H147" s="128">
        <v>31842.564712500003</v>
      </c>
      <c r="I147" s="128">
        <v>31842.564712500003</v>
      </c>
    </row>
    <row r="148" spans="2:12" ht="15" customHeight="1" thickBot="1" x14ac:dyDescent="0.3">
      <c r="B148" s="83"/>
      <c r="C148" s="105" t="s">
        <v>22</v>
      </c>
      <c r="D148" s="132">
        <v>10063</v>
      </c>
      <c r="E148" s="132">
        <v>11070</v>
      </c>
      <c r="F148" s="132">
        <v>12177</v>
      </c>
      <c r="G148" s="132">
        <v>13395</v>
      </c>
      <c r="H148" s="142">
        <v>13395</v>
      </c>
      <c r="I148" s="142">
        <v>13395</v>
      </c>
    </row>
    <row r="149" spans="2:12" ht="5.0999999999999996" customHeight="1" thickBot="1" x14ac:dyDescent="0.3">
      <c r="B149" s="86"/>
      <c r="C149" s="89"/>
      <c r="D149" s="133"/>
      <c r="E149" s="133"/>
      <c r="F149" s="133"/>
      <c r="G149" s="133"/>
      <c r="H149" s="133">
        <v>13395</v>
      </c>
      <c r="I149" s="133"/>
    </row>
    <row r="150" spans="2:12" ht="15" customHeight="1" x14ac:dyDescent="0.25">
      <c r="B150" s="93" t="s">
        <v>57</v>
      </c>
      <c r="C150" s="90" t="s">
        <v>20</v>
      </c>
      <c r="D150" s="140">
        <v>11099</v>
      </c>
      <c r="E150" s="140">
        <v>11653.95</v>
      </c>
      <c r="F150" s="140">
        <v>12236.647500000001</v>
      </c>
      <c r="G150" s="140">
        <v>12848.479875000001</v>
      </c>
      <c r="H150" s="140">
        <v>12848</v>
      </c>
      <c r="I150" s="140">
        <v>12848</v>
      </c>
    </row>
    <row r="151" spans="2:12" ht="15" customHeight="1" x14ac:dyDescent="0.25">
      <c r="B151" s="81" t="s">
        <v>58</v>
      </c>
      <c r="C151" s="104" t="s">
        <v>21</v>
      </c>
      <c r="D151" s="141">
        <v>84099</v>
      </c>
      <c r="E151" s="141">
        <v>84653.95</v>
      </c>
      <c r="F151" s="141">
        <v>85678.647500000006</v>
      </c>
      <c r="G151" s="141">
        <v>97818.479875000005</v>
      </c>
      <c r="H151" s="141">
        <v>97818</v>
      </c>
      <c r="I151" s="141">
        <v>97818</v>
      </c>
    </row>
    <row r="152" spans="2:12" ht="15" customHeight="1" thickBot="1" x14ac:dyDescent="0.3">
      <c r="B152" s="110" t="s">
        <v>59</v>
      </c>
      <c r="C152" s="107" t="s">
        <v>22</v>
      </c>
      <c r="D152" s="142">
        <v>73000</v>
      </c>
      <c r="E152" s="142">
        <v>73000</v>
      </c>
      <c r="F152" s="142">
        <v>73442</v>
      </c>
      <c r="G152" s="142">
        <v>84970</v>
      </c>
      <c r="H152" s="142">
        <v>84970</v>
      </c>
      <c r="I152" s="142">
        <v>84970</v>
      </c>
    </row>
    <row r="153" spans="2:12" ht="5.0999999999999996" customHeight="1" thickBot="1" x14ac:dyDescent="0.3">
      <c r="B153" s="86"/>
      <c r="C153" s="89"/>
      <c r="D153" s="133"/>
      <c r="E153" s="133"/>
      <c r="F153" s="133"/>
      <c r="G153" s="133"/>
      <c r="H153" s="133"/>
      <c r="I153" s="133"/>
    </row>
    <row r="154" spans="2:12" ht="15" customHeight="1" x14ac:dyDescent="0.25">
      <c r="B154" s="81" t="s">
        <v>55</v>
      </c>
      <c r="C154" s="91" t="s">
        <v>20</v>
      </c>
      <c r="D154" s="140">
        <v>16500</v>
      </c>
      <c r="E154" s="140">
        <f>D154*1.04</f>
        <v>17160</v>
      </c>
      <c r="F154" s="140">
        <f t="shared" ref="F154:I154" si="0">E154*1.04</f>
        <v>17846.400000000001</v>
      </c>
      <c r="G154" s="140">
        <f t="shared" si="0"/>
        <v>18560.256000000001</v>
      </c>
      <c r="H154" s="140">
        <f t="shared" si="0"/>
        <v>19302.666240000002</v>
      </c>
      <c r="I154" s="140">
        <f t="shared" si="0"/>
        <v>20074.772889600004</v>
      </c>
    </row>
    <row r="155" spans="2:12" x14ac:dyDescent="0.25">
      <c r="B155" s="81" t="s">
        <v>56</v>
      </c>
      <c r="C155" s="104" t="s">
        <v>21</v>
      </c>
      <c r="D155" s="141">
        <f>D154+D156</f>
        <v>90000</v>
      </c>
      <c r="E155" s="141">
        <f t="shared" ref="E155:I155" si="1">E154+E156</f>
        <v>93600</v>
      </c>
      <c r="F155" s="141">
        <f t="shared" si="1"/>
        <v>97344</v>
      </c>
      <c r="G155" s="141">
        <f t="shared" si="1"/>
        <v>101237.76000000001</v>
      </c>
      <c r="H155" s="141">
        <f t="shared" si="1"/>
        <v>105287.27040000002</v>
      </c>
      <c r="I155" s="141">
        <f t="shared" si="1"/>
        <v>109498.76121600003</v>
      </c>
    </row>
    <row r="156" spans="2:12" ht="15.75" thickBot="1" x14ac:dyDescent="0.3">
      <c r="B156" s="83"/>
      <c r="C156" s="105" t="s">
        <v>22</v>
      </c>
      <c r="D156" s="142">
        <v>73500</v>
      </c>
      <c r="E156" s="142">
        <f>D156*1.04</f>
        <v>76440</v>
      </c>
      <c r="F156" s="142">
        <f t="shared" ref="F156:I156" si="2">E156*1.04</f>
        <v>79497.600000000006</v>
      </c>
      <c r="G156" s="142">
        <f t="shared" si="2"/>
        <v>82677.504000000015</v>
      </c>
      <c r="H156" s="142">
        <f t="shared" si="2"/>
        <v>85984.604160000017</v>
      </c>
      <c r="I156" s="142">
        <f t="shared" si="2"/>
        <v>89423.988326400024</v>
      </c>
    </row>
    <row r="157" spans="2:12" ht="5.0999999999999996" customHeight="1" thickBot="1" x14ac:dyDescent="0.3">
      <c r="B157" s="111"/>
      <c r="C157" s="89"/>
      <c r="D157" s="133"/>
      <c r="E157" s="133"/>
      <c r="F157" s="133"/>
      <c r="G157" s="133"/>
      <c r="H157" s="133"/>
      <c r="I157" s="133"/>
    </row>
    <row r="158" spans="2:12" x14ac:dyDescent="0.25">
      <c r="B158" s="93" t="s">
        <v>60</v>
      </c>
      <c r="C158" s="90" t="s">
        <v>20</v>
      </c>
      <c r="D158" s="134">
        <v>38850</v>
      </c>
      <c r="E158" s="134">
        <v>40250</v>
      </c>
      <c r="F158" s="134">
        <v>41500</v>
      </c>
      <c r="G158" s="134">
        <v>42650</v>
      </c>
      <c r="H158" s="134">
        <v>42650</v>
      </c>
      <c r="I158" s="134">
        <v>42650</v>
      </c>
      <c r="K158" s="5"/>
    </row>
    <row r="159" spans="2:12" x14ac:dyDescent="0.25">
      <c r="B159" s="83"/>
      <c r="C159" s="104" t="s">
        <v>21</v>
      </c>
      <c r="D159" s="128">
        <f t="shared" ref="D159" si="3">D160+D158</f>
        <v>75885</v>
      </c>
      <c r="E159" s="128">
        <v>77285</v>
      </c>
      <c r="F159" s="128">
        <v>78535</v>
      </c>
      <c r="G159" s="128">
        <v>79685</v>
      </c>
      <c r="H159" s="128">
        <v>79685</v>
      </c>
      <c r="I159" s="128">
        <v>79685</v>
      </c>
      <c r="L159" s="5"/>
    </row>
    <row r="160" spans="2:12" ht="15.75" thickBot="1" x14ac:dyDescent="0.3">
      <c r="B160" s="92"/>
      <c r="C160" s="107" t="s">
        <v>22</v>
      </c>
      <c r="D160" s="135">
        <v>37035</v>
      </c>
      <c r="E160" s="135">
        <v>37035</v>
      </c>
      <c r="F160" s="135">
        <v>37035</v>
      </c>
      <c r="G160" s="135">
        <v>37035</v>
      </c>
      <c r="H160" s="135">
        <v>37035</v>
      </c>
      <c r="I160" s="170">
        <v>37035</v>
      </c>
    </row>
    <row r="161" spans="2:9" ht="5.0999999999999996" customHeight="1" thickBot="1" x14ac:dyDescent="0.3">
      <c r="B161" s="86"/>
      <c r="C161" s="89"/>
      <c r="D161" s="133"/>
      <c r="E161" s="133"/>
      <c r="F161" s="133"/>
      <c r="G161" s="133"/>
      <c r="H161" s="133"/>
      <c r="I161" s="133"/>
    </row>
    <row r="162" spans="2:9" x14ac:dyDescent="0.25">
      <c r="B162" s="81" t="s">
        <v>61</v>
      </c>
      <c r="C162" s="91" t="s">
        <v>20</v>
      </c>
      <c r="D162" s="140">
        <v>719</v>
      </c>
      <c r="E162" s="140">
        <f>D162*1.04</f>
        <v>747.76</v>
      </c>
      <c r="F162" s="140">
        <f t="shared" ref="F162:I162" si="4">E162*1.04</f>
        <v>777.67039999999997</v>
      </c>
      <c r="G162" s="140">
        <f t="shared" si="4"/>
        <v>808.77721599999995</v>
      </c>
      <c r="H162" s="140">
        <f t="shared" si="4"/>
        <v>841.12830464000001</v>
      </c>
      <c r="I162" s="140">
        <f t="shared" si="4"/>
        <v>874.77343682560002</v>
      </c>
    </row>
    <row r="163" spans="2:9" x14ac:dyDescent="0.25">
      <c r="B163" s="83"/>
      <c r="C163" s="104" t="s">
        <v>21</v>
      </c>
      <c r="D163" s="128">
        <f t="shared" ref="D163:I163" si="5">D164+D162</f>
        <v>9719</v>
      </c>
      <c r="E163" s="128">
        <f t="shared" si="5"/>
        <v>10107.76</v>
      </c>
      <c r="F163" s="128">
        <f t="shared" si="5"/>
        <v>10512.070400000001</v>
      </c>
      <c r="G163" s="128">
        <f t="shared" si="5"/>
        <v>10932.553216</v>
      </c>
      <c r="H163" s="128">
        <f t="shared" si="5"/>
        <v>11369.85534464</v>
      </c>
      <c r="I163" s="128">
        <f t="shared" si="5"/>
        <v>11824.649558425601</v>
      </c>
    </row>
    <row r="164" spans="2:9" ht="15.75" thickBot="1" x14ac:dyDescent="0.3">
      <c r="B164" s="92"/>
      <c r="C164" s="107" t="s">
        <v>22</v>
      </c>
      <c r="D164" s="135">
        <v>9000</v>
      </c>
      <c r="E164" s="170">
        <f>D164*1.04</f>
        <v>9360</v>
      </c>
      <c r="F164" s="170">
        <f t="shared" ref="F164:I164" si="6">E164*1.04</f>
        <v>9734.4</v>
      </c>
      <c r="G164" s="170">
        <f t="shared" si="6"/>
        <v>10123.776</v>
      </c>
      <c r="H164" s="170">
        <f t="shared" si="6"/>
        <v>10528.72704</v>
      </c>
      <c r="I164" s="170">
        <f t="shared" si="6"/>
        <v>10949.8761216</v>
      </c>
    </row>
    <row r="165" spans="2:9" x14ac:dyDescent="0.25">
      <c r="E165"/>
      <c r="F165"/>
      <c r="G165"/>
      <c r="H165"/>
      <c r="I165"/>
    </row>
    <row r="166" spans="2:9" x14ac:dyDescent="0.25">
      <c r="E166"/>
      <c r="F166"/>
      <c r="G166"/>
      <c r="H166"/>
      <c r="I166"/>
    </row>
    <row r="167" spans="2:9" x14ac:dyDescent="0.25">
      <c r="E167"/>
      <c r="F167"/>
      <c r="G167"/>
      <c r="H167"/>
      <c r="I167"/>
    </row>
    <row r="168" spans="2:9" x14ac:dyDescent="0.25">
      <c r="E168"/>
      <c r="F168"/>
      <c r="G168"/>
      <c r="H168"/>
      <c r="I168"/>
    </row>
    <row r="169" spans="2:9" x14ac:dyDescent="0.25">
      <c r="E169"/>
      <c r="F169"/>
      <c r="G169"/>
      <c r="H169"/>
      <c r="I169"/>
    </row>
    <row r="170" spans="2:9" x14ac:dyDescent="0.25">
      <c r="E170"/>
      <c r="F170"/>
      <c r="G170"/>
      <c r="H170"/>
      <c r="I170"/>
    </row>
    <row r="171" spans="2:9" x14ac:dyDescent="0.25">
      <c r="E171"/>
      <c r="F171"/>
      <c r="G171"/>
      <c r="H171"/>
      <c r="I171"/>
    </row>
    <row r="172" spans="2:9" x14ac:dyDescent="0.25">
      <c r="E172"/>
      <c r="F172"/>
      <c r="G172"/>
      <c r="H172"/>
      <c r="I172"/>
    </row>
    <row r="173" spans="2:9" x14ac:dyDescent="0.25">
      <c r="E173"/>
      <c r="F173"/>
      <c r="G173"/>
      <c r="H173"/>
      <c r="I173"/>
    </row>
    <row r="174" spans="2:9" x14ac:dyDescent="0.25">
      <c r="E174"/>
      <c r="F174"/>
      <c r="G174"/>
      <c r="H174"/>
      <c r="I174"/>
    </row>
    <row r="175" spans="2:9" x14ac:dyDescent="0.25">
      <c r="E175"/>
      <c r="F175"/>
      <c r="G175"/>
      <c r="H175"/>
      <c r="I175"/>
    </row>
    <row r="176" spans="2:9" x14ac:dyDescent="0.25">
      <c r="E176"/>
      <c r="F176"/>
      <c r="G176"/>
      <c r="H176"/>
      <c r="I176"/>
    </row>
    <row r="177" spans="5:9" x14ac:dyDescent="0.25">
      <c r="E177"/>
      <c r="F177"/>
      <c r="G177"/>
      <c r="H177"/>
      <c r="I177"/>
    </row>
    <row r="178" spans="5:9" x14ac:dyDescent="0.25">
      <c r="E178"/>
      <c r="F178"/>
      <c r="G178"/>
      <c r="H178"/>
      <c r="I178"/>
    </row>
    <row r="179" spans="5:9" x14ac:dyDescent="0.25">
      <c r="E179"/>
      <c r="F179"/>
      <c r="G179"/>
      <c r="H179"/>
      <c r="I179"/>
    </row>
    <row r="180" spans="5:9" x14ac:dyDescent="0.25">
      <c r="E180"/>
      <c r="F180"/>
      <c r="G180"/>
      <c r="H180"/>
      <c r="I180"/>
    </row>
    <row r="181" spans="5:9" x14ac:dyDescent="0.25">
      <c r="E181"/>
      <c r="F181"/>
      <c r="G181"/>
      <c r="H181"/>
      <c r="I181"/>
    </row>
    <row r="182" spans="5:9" x14ac:dyDescent="0.25">
      <c r="E182"/>
      <c r="F182"/>
      <c r="G182"/>
      <c r="H182"/>
      <c r="I182"/>
    </row>
    <row r="183" spans="5:9" x14ac:dyDescent="0.25">
      <c r="E183"/>
      <c r="F183"/>
      <c r="G183"/>
      <c r="H183"/>
      <c r="I183"/>
    </row>
    <row r="184" spans="5:9" x14ac:dyDescent="0.25">
      <c r="E184"/>
      <c r="F184"/>
      <c r="G184"/>
      <c r="H184"/>
      <c r="I184"/>
    </row>
    <row r="185" spans="5:9" x14ac:dyDescent="0.25">
      <c r="E185"/>
      <c r="F185"/>
      <c r="G185"/>
      <c r="H185"/>
      <c r="I185"/>
    </row>
    <row r="186" spans="5:9" x14ac:dyDescent="0.25">
      <c r="E186"/>
      <c r="F186"/>
      <c r="G186"/>
      <c r="H186"/>
      <c r="I186"/>
    </row>
    <row r="187" spans="5:9" x14ac:dyDescent="0.25">
      <c r="E187"/>
      <c r="F187"/>
      <c r="G187"/>
      <c r="H187"/>
      <c r="I187"/>
    </row>
    <row r="188" spans="5:9" x14ac:dyDescent="0.25">
      <c r="E188"/>
      <c r="F188"/>
      <c r="G188"/>
      <c r="H188"/>
      <c r="I188"/>
    </row>
    <row r="189" spans="5:9" x14ac:dyDescent="0.25">
      <c r="E189"/>
      <c r="F189"/>
      <c r="G189"/>
      <c r="H189"/>
      <c r="I189"/>
    </row>
    <row r="190" spans="5:9" x14ac:dyDescent="0.25">
      <c r="E190"/>
      <c r="F190"/>
      <c r="G190"/>
      <c r="H190"/>
      <c r="I190"/>
    </row>
    <row r="191" spans="5:9" x14ac:dyDescent="0.25">
      <c r="E191"/>
      <c r="F191"/>
      <c r="G191"/>
      <c r="H191"/>
      <c r="I191"/>
    </row>
    <row r="192" spans="5:9" x14ac:dyDescent="0.25">
      <c r="E192"/>
      <c r="F192"/>
      <c r="G192"/>
      <c r="H192"/>
      <c r="I192"/>
    </row>
    <row r="193" spans="5:9" x14ac:dyDescent="0.25">
      <c r="E193"/>
      <c r="F193"/>
      <c r="G193"/>
      <c r="H193"/>
      <c r="I193"/>
    </row>
    <row r="194" spans="5:9" x14ac:dyDescent="0.25">
      <c r="E194"/>
      <c r="F194"/>
      <c r="G194"/>
      <c r="H194"/>
      <c r="I194"/>
    </row>
    <row r="195" spans="5:9" x14ac:dyDescent="0.25">
      <c r="E195"/>
      <c r="F195"/>
      <c r="G195"/>
      <c r="H195"/>
      <c r="I195"/>
    </row>
    <row r="196" spans="5:9" x14ac:dyDescent="0.25">
      <c r="E196"/>
      <c r="F196"/>
      <c r="G196"/>
      <c r="H196"/>
      <c r="I196"/>
    </row>
    <row r="197" spans="5:9" x14ac:dyDescent="0.25">
      <c r="E197"/>
      <c r="F197"/>
      <c r="G197"/>
      <c r="H197"/>
      <c r="I197"/>
    </row>
    <row r="198" spans="5:9" x14ac:dyDescent="0.25">
      <c r="E198"/>
      <c r="F198"/>
      <c r="G198"/>
      <c r="H198"/>
      <c r="I198"/>
    </row>
    <row r="199" spans="5:9" x14ac:dyDescent="0.25">
      <c r="E199"/>
      <c r="F199"/>
      <c r="G199"/>
      <c r="H199"/>
      <c r="I199"/>
    </row>
    <row r="200" spans="5:9" x14ac:dyDescent="0.25">
      <c r="E200"/>
      <c r="F200"/>
      <c r="G200"/>
      <c r="H200"/>
      <c r="I200"/>
    </row>
    <row r="201" spans="5:9" x14ac:dyDescent="0.25">
      <c r="E201"/>
      <c r="F201"/>
      <c r="G201"/>
      <c r="H201"/>
      <c r="I201"/>
    </row>
    <row r="202" spans="5:9" x14ac:dyDescent="0.25">
      <c r="E202"/>
      <c r="F202"/>
      <c r="G202"/>
      <c r="H202"/>
      <c r="I202"/>
    </row>
    <row r="203" spans="5:9" x14ac:dyDescent="0.25">
      <c r="E203"/>
      <c r="F203"/>
      <c r="G203"/>
      <c r="H203"/>
      <c r="I203"/>
    </row>
    <row r="204" spans="5:9" x14ac:dyDescent="0.25">
      <c r="E204"/>
      <c r="F204"/>
      <c r="G204"/>
      <c r="H204"/>
      <c r="I204"/>
    </row>
    <row r="205" spans="5:9" x14ac:dyDescent="0.25">
      <c r="E205"/>
      <c r="F205"/>
      <c r="G205"/>
      <c r="H205"/>
      <c r="I205"/>
    </row>
    <row r="206" spans="5:9" x14ac:dyDescent="0.25">
      <c r="E206"/>
      <c r="F206"/>
      <c r="G206"/>
      <c r="H206"/>
      <c r="I206"/>
    </row>
    <row r="207" spans="5:9" x14ac:dyDescent="0.25">
      <c r="E207"/>
      <c r="F207"/>
      <c r="G207"/>
      <c r="H207"/>
      <c r="I207"/>
    </row>
    <row r="208" spans="5:9" x14ac:dyDescent="0.25">
      <c r="E208"/>
      <c r="F208"/>
      <c r="G208"/>
      <c r="H208"/>
      <c r="I208"/>
    </row>
    <row r="209" spans="5:9" x14ac:dyDescent="0.25">
      <c r="E209"/>
      <c r="F209"/>
      <c r="G209"/>
      <c r="H209"/>
      <c r="I209"/>
    </row>
    <row r="210" spans="5:9" x14ac:dyDescent="0.25">
      <c r="E210"/>
      <c r="F210"/>
      <c r="G210"/>
      <c r="H210"/>
      <c r="I210"/>
    </row>
    <row r="211" spans="5:9" x14ac:dyDescent="0.25">
      <c r="E211"/>
      <c r="F211"/>
      <c r="G211"/>
      <c r="H211"/>
      <c r="I211"/>
    </row>
    <row r="212" spans="5:9" x14ac:dyDescent="0.25">
      <c r="E212"/>
      <c r="F212"/>
      <c r="G212"/>
      <c r="H212"/>
      <c r="I212"/>
    </row>
    <row r="213" spans="5:9" x14ac:dyDescent="0.25">
      <c r="E213"/>
      <c r="F213"/>
      <c r="G213"/>
      <c r="H213"/>
      <c r="I213"/>
    </row>
    <row r="214" spans="5:9" x14ac:dyDescent="0.25">
      <c r="E214"/>
      <c r="F214"/>
      <c r="G214"/>
      <c r="H214"/>
      <c r="I214"/>
    </row>
    <row r="215" spans="5:9" x14ac:dyDescent="0.25">
      <c r="E215"/>
      <c r="F215"/>
      <c r="G215"/>
      <c r="H215"/>
      <c r="I215"/>
    </row>
    <row r="216" spans="5:9" x14ac:dyDescent="0.25">
      <c r="E216"/>
      <c r="F216"/>
      <c r="G216"/>
      <c r="H216"/>
      <c r="I216"/>
    </row>
    <row r="217" spans="5:9" x14ac:dyDescent="0.25">
      <c r="E217"/>
      <c r="F217"/>
      <c r="G217"/>
      <c r="H217"/>
      <c r="I217"/>
    </row>
    <row r="218" spans="5:9" x14ac:dyDescent="0.25">
      <c r="E218"/>
      <c r="F218"/>
      <c r="G218"/>
      <c r="H218"/>
      <c r="I218"/>
    </row>
    <row r="219" spans="5:9" x14ac:dyDescent="0.25">
      <c r="E219"/>
      <c r="F219"/>
      <c r="G219"/>
      <c r="H219"/>
      <c r="I219"/>
    </row>
    <row r="220" spans="5:9" x14ac:dyDescent="0.25">
      <c r="E220"/>
      <c r="F220"/>
      <c r="G220"/>
      <c r="H220"/>
      <c r="I220"/>
    </row>
    <row r="221" spans="5:9" x14ac:dyDescent="0.25">
      <c r="E221"/>
      <c r="F221"/>
      <c r="G221"/>
      <c r="H221"/>
      <c r="I221"/>
    </row>
    <row r="222" spans="5:9" x14ac:dyDescent="0.25">
      <c r="E222"/>
      <c r="F222"/>
      <c r="G222"/>
      <c r="H222"/>
      <c r="I222"/>
    </row>
    <row r="223" spans="5:9" x14ac:dyDescent="0.25">
      <c r="E223"/>
      <c r="F223"/>
      <c r="G223"/>
      <c r="H223"/>
      <c r="I223"/>
    </row>
    <row r="224" spans="5:9" x14ac:dyDescent="0.25">
      <c r="E224"/>
      <c r="F224"/>
      <c r="G224"/>
      <c r="H224"/>
      <c r="I224"/>
    </row>
    <row r="225" spans="5:9" x14ac:dyDescent="0.25">
      <c r="E225"/>
      <c r="F225"/>
      <c r="G225"/>
      <c r="H225"/>
      <c r="I225"/>
    </row>
  </sheetData>
  <mergeCells count="1">
    <mergeCell ref="B3:F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Střednědobý výhled MČ</vt:lpstr>
      <vt:lpstr>Střednědobý výhled PO</vt:lpstr>
      <vt:lpstr>'Střednědobý výhled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2025-02-13T09:42:41Z</cp:lastPrinted>
  <dcterms:created xsi:type="dcterms:W3CDTF">2015-01-21T15:04:52Z</dcterms:created>
  <dcterms:modified xsi:type="dcterms:W3CDTF">2025-02-28T08:07:24Z</dcterms:modified>
</cp:coreProperties>
</file>