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-prod/prod/spsdav/DOZMC.1_funm4123/spsSlozka/pism250971403_pism250971403/"/>
    </mc:Choice>
  </mc:AlternateContent>
  <xr:revisionPtr revIDLastSave="0" documentId="13_ncr:1_{11C55C9C-47C3-4509-AA86-58C1F7361DA0}" xr6:coauthVersionLast="47" xr6:coauthVersionMax="47" xr10:uidLastSave="{00000000-0000-0000-0000-000000000000}"/>
  <bookViews>
    <workbookView xWindow="3540" yWindow="3540" windowWidth="21600" windowHeight="12735" activeTab="1" xr2:uid="{00000000-000D-0000-FFFF-FFFF00000000}"/>
  </bookViews>
  <sheets>
    <sheet name="Střednědobý výhled MČ" sheetId="1" r:id="rId1"/>
    <sheet name="Střednědobý výhled PO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2" i="4" l="1"/>
  <c r="E156" i="4"/>
  <c r="J164" i="4"/>
  <c r="J160" i="4"/>
  <c r="J156" i="4"/>
  <c r="J152" i="4"/>
  <c r="O25" i="1"/>
  <c r="O16" i="1"/>
  <c r="O21" i="1" s="1"/>
  <c r="O27" i="1" s="1"/>
  <c r="I164" i="4"/>
  <c r="I152" i="4"/>
  <c r="H152" i="4"/>
  <c r="G152" i="4"/>
  <c r="F152" i="4"/>
  <c r="E152" i="4"/>
  <c r="H160" i="4"/>
  <c r="G160" i="4"/>
  <c r="F160" i="4"/>
  <c r="E160" i="4"/>
  <c r="I160" i="4"/>
  <c r="F156" i="4" l="1"/>
  <c r="F146" i="4" l="1"/>
  <c r="D146" i="4"/>
  <c r="F142" i="4"/>
  <c r="D142" i="4"/>
  <c r="F139" i="4"/>
  <c r="G139" i="4" s="1"/>
  <c r="D138" i="4"/>
  <c r="F134" i="4"/>
  <c r="D134" i="4"/>
  <c r="F126" i="4"/>
  <c r="G126" i="4" s="1"/>
  <c r="H126" i="4" s="1"/>
  <c r="I126" i="4" s="1"/>
  <c r="J126" i="4" s="1"/>
  <c r="D126" i="4"/>
  <c r="F122" i="4"/>
  <c r="G122" i="4" s="1"/>
  <c r="H122" i="4" s="1"/>
  <c r="I122" i="4" s="1"/>
  <c r="J122" i="4" s="1"/>
  <c r="D122" i="4"/>
  <c r="E120" i="4"/>
  <c r="F118" i="4"/>
  <c r="G118" i="4" s="1"/>
  <c r="H118" i="4" s="1"/>
  <c r="I118" i="4" s="1"/>
  <c r="J118" i="4" s="1"/>
  <c r="D118" i="4"/>
  <c r="F114" i="4"/>
  <c r="G114" i="4" s="1"/>
  <c r="H114" i="4" s="1"/>
  <c r="I114" i="4" s="1"/>
  <c r="J114" i="4" s="1"/>
  <c r="D114" i="4"/>
  <c r="F110" i="4"/>
  <c r="G110" i="4" s="1"/>
  <c r="H110" i="4" s="1"/>
  <c r="I110" i="4" s="1"/>
  <c r="J110" i="4" s="1"/>
  <c r="D110" i="4"/>
  <c r="F106" i="4"/>
  <c r="G106" i="4" s="1"/>
  <c r="H106" i="4" s="1"/>
  <c r="I106" i="4" s="1"/>
  <c r="J106" i="4" s="1"/>
  <c r="D106" i="4"/>
  <c r="F102" i="4"/>
  <c r="G102" i="4" s="1"/>
  <c r="H102" i="4" s="1"/>
  <c r="I102" i="4" s="1"/>
  <c r="J102" i="4" s="1"/>
  <c r="D102" i="4"/>
  <c r="F98" i="4"/>
  <c r="G98" i="4" s="1"/>
  <c r="H98" i="4" s="1"/>
  <c r="I98" i="4" s="1"/>
  <c r="J98" i="4" s="1"/>
  <c r="D98" i="4"/>
  <c r="F94" i="4"/>
  <c r="G94" i="4" s="1"/>
  <c r="H94" i="4" s="1"/>
  <c r="I94" i="4" s="1"/>
  <c r="J94" i="4" s="1"/>
  <c r="D94" i="4"/>
  <c r="F91" i="4"/>
  <c r="G91" i="4" s="1"/>
  <c r="F90" i="4"/>
  <c r="G90" i="4" s="1"/>
  <c r="H90" i="4" s="1"/>
  <c r="I90" i="4" s="1"/>
  <c r="J90" i="4" s="1"/>
  <c r="D90" i="4"/>
  <c r="F83" i="4"/>
  <c r="G83" i="4" s="1"/>
  <c r="D82" i="4"/>
  <c r="F79" i="4"/>
  <c r="F78" i="4"/>
  <c r="G78" i="4" s="1"/>
  <c r="H78" i="4" s="1"/>
  <c r="I78" i="4" s="1"/>
  <c r="J78" i="4" s="1"/>
  <c r="D78" i="4"/>
  <c r="F75" i="4"/>
  <c r="G75" i="4" s="1"/>
  <c r="D74" i="4"/>
  <c r="D72" i="4"/>
  <c r="D70" i="4" s="1"/>
  <c r="F71" i="4"/>
  <c r="F70" i="4"/>
  <c r="G70" i="4" s="1"/>
  <c r="H70" i="4" s="1"/>
  <c r="I70" i="4" s="1"/>
  <c r="J70" i="4" s="1"/>
  <c r="F66" i="4"/>
  <c r="G66" i="4" s="1"/>
  <c r="H66" i="4" s="1"/>
  <c r="I66" i="4" s="1"/>
  <c r="J66" i="4" s="1"/>
  <c r="D66" i="4"/>
  <c r="F63" i="4"/>
  <c r="F62" i="4"/>
  <c r="G62" i="4" s="1"/>
  <c r="H62" i="4" s="1"/>
  <c r="I62" i="4" s="1"/>
  <c r="J62" i="4" s="1"/>
  <c r="D62" i="4"/>
  <c r="F58" i="4"/>
  <c r="G58" i="4" s="1"/>
  <c r="H58" i="4" s="1"/>
  <c r="I58" i="4" s="1"/>
  <c r="J58" i="4" s="1"/>
  <c r="D58" i="4"/>
  <c r="F55" i="4"/>
  <c r="E56" i="4"/>
  <c r="D54" i="4"/>
  <c r="F50" i="4"/>
  <c r="G50" i="4" s="1"/>
  <c r="H50" i="4" s="1"/>
  <c r="I50" i="4" s="1"/>
  <c r="J50" i="4" s="1"/>
  <c r="D50" i="4"/>
  <c r="F47" i="4"/>
  <c r="D46" i="4"/>
  <c r="F39" i="4"/>
  <c r="D39" i="4"/>
  <c r="E37" i="4"/>
  <c r="I35" i="4"/>
  <c r="J35" i="4" s="1"/>
  <c r="D35" i="4"/>
  <c r="F31" i="4"/>
  <c r="D31" i="4"/>
  <c r="F27" i="4"/>
  <c r="G27" i="4" s="1"/>
  <c r="H27" i="4" s="1"/>
  <c r="I27" i="4" s="1"/>
  <c r="J27" i="4" s="1"/>
  <c r="D27" i="4"/>
  <c r="F24" i="4"/>
  <c r="F23" i="4"/>
  <c r="G23" i="4" s="1"/>
  <c r="H23" i="4" s="1"/>
  <c r="I23" i="4" s="1"/>
  <c r="J23" i="4" s="1"/>
  <c r="D23" i="4"/>
  <c r="F19" i="4"/>
  <c r="G19" i="4" s="1"/>
  <c r="H19" i="4" s="1"/>
  <c r="I19" i="4" s="1"/>
  <c r="J19" i="4" s="1"/>
  <c r="D19" i="4"/>
  <c r="F16" i="4"/>
  <c r="F15" i="4"/>
  <c r="G15" i="4" s="1"/>
  <c r="H15" i="4" s="1"/>
  <c r="I15" i="4" s="1"/>
  <c r="J15" i="4" s="1"/>
  <c r="D15" i="4"/>
  <c r="F11" i="4"/>
  <c r="G11" i="4" s="1"/>
  <c r="H11" i="4" s="1"/>
  <c r="I11" i="4" s="1"/>
  <c r="J11" i="4" s="1"/>
  <c r="D11" i="4"/>
  <c r="F8" i="4"/>
  <c r="F7" i="4"/>
  <c r="G7" i="4" s="1"/>
  <c r="D7" i="4"/>
  <c r="H7" i="4" l="1"/>
  <c r="I7" i="4" s="1"/>
  <c r="J7" i="4" s="1"/>
  <c r="E100" i="4"/>
  <c r="E116" i="4"/>
  <c r="E92" i="4"/>
  <c r="E108" i="4"/>
  <c r="E48" i="4"/>
  <c r="E96" i="4"/>
  <c r="E144" i="4"/>
  <c r="E41" i="4"/>
  <c r="F99" i="4"/>
  <c r="F100" i="4" s="1"/>
  <c r="F40" i="4"/>
  <c r="G40" i="4" s="1"/>
  <c r="H40" i="4" s="1"/>
  <c r="I40" i="4" s="1"/>
  <c r="E76" i="4"/>
  <c r="E124" i="4"/>
  <c r="E33" i="4"/>
  <c r="E104" i="4"/>
  <c r="F32" i="4"/>
  <c r="G32" i="4" s="1"/>
  <c r="H32" i="4" s="1"/>
  <c r="I32" i="4" s="1"/>
  <c r="F107" i="4"/>
  <c r="F108" i="4" s="1"/>
  <c r="E21" i="4"/>
  <c r="F54" i="4"/>
  <c r="G54" i="4" s="1"/>
  <c r="H54" i="4" s="1"/>
  <c r="I54" i="4" s="1"/>
  <c r="J54" i="4" s="1"/>
  <c r="E140" i="4"/>
  <c r="E64" i="4"/>
  <c r="F123" i="4"/>
  <c r="F124" i="4" s="1"/>
  <c r="E9" i="4"/>
  <c r="F46" i="4"/>
  <c r="G46" i="4" s="1"/>
  <c r="H46" i="4" s="1"/>
  <c r="I46" i="4" s="1"/>
  <c r="J46" i="4" s="1"/>
  <c r="E68" i="4"/>
  <c r="E80" i="4"/>
  <c r="E17" i="4"/>
  <c r="E13" i="4"/>
  <c r="E60" i="4"/>
  <c r="E84" i="4"/>
  <c r="F115" i="4"/>
  <c r="F116" i="4" s="1"/>
  <c r="E128" i="4"/>
  <c r="F143" i="4"/>
  <c r="G143" i="4" s="1"/>
  <c r="H143" i="4" s="1"/>
  <c r="E29" i="4"/>
  <c r="E52" i="4"/>
  <c r="E136" i="4"/>
  <c r="E148" i="4"/>
  <c r="F135" i="4"/>
  <c r="G135" i="4" s="1"/>
  <c r="H135" i="4" s="1"/>
  <c r="F147" i="4"/>
  <c r="G147" i="4" s="1"/>
  <c r="H147" i="4" s="1"/>
  <c r="E25" i="4"/>
  <c r="G134" i="4"/>
  <c r="H134" i="4" s="1"/>
  <c r="I134" i="4" s="1"/>
  <c r="J134" i="4" s="1"/>
  <c r="H139" i="4"/>
  <c r="G142" i="4"/>
  <c r="H142" i="4" s="1"/>
  <c r="I142" i="4" s="1"/>
  <c r="J142" i="4" s="1"/>
  <c r="G146" i="4"/>
  <c r="H146" i="4" s="1"/>
  <c r="I146" i="4" s="1"/>
  <c r="J146" i="4" s="1"/>
  <c r="F138" i="4"/>
  <c r="G138" i="4" s="1"/>
  <c r="H138" i="4" s="1"/>
  <c r="I138" i="4" s="1"/>
  <c r="J138" i="4" s="1"/>
  <c r="G92" i="4"/>
  <c r="H91" i="4"/>
  <c r="F92" i="4"/>
  <c r="F95" i="4"/>
  <c r="F103" i="4"/>
  <c r="F111" i="4"/>
  <c r="F119" i="4"/>
  <c r="F127" i="4"/>
  <c r="F64" i="4"/>
  <c r="G63" i="4"/>
  <c r="H75" i="4"/>
  <c r="H83" i="4"/>
  <c r="F72" i="4"/>
  <c r="G71" i="4"/>
  <c r="G47" i="4"/>
  <c r="F80" i="4"/>
  <c r="G55" i="4"/>
  <c r="F51" i="4"/>
  <c r="F59" i="4"/>
  <c r="F67" i="4"/>
  <c r="E72" i="4"/>
  <c r="F74" i="4"/>
  <c r="G79" i="4"/>
  <c r="F82" i="4"/>
  <c r="F17" i="4"/>
  <c r="G16" i="4"/>
  <c r="G31" i="4"/>
  <c r="H31" i="4" s="1"/>
  <c r="I31" i="4" s="1"/>
  <c r="J31" i="4" s="1"/>
  <c r="F25" i="4"/>
  <c r="G24" i="4"/>
  <c r="G39" i="4"/>
  <c r="H39" i="4" s="1"/>
  <c r="I39" i="4" s="1"/>
  <c r="J39" i="4" s="1"/>
  <c r="F20" i="4"/>
  <c r="F28" i="4"/>
  <c r="F36" i="4"/>
  <c r="F12" i="4"/>
  <c r="G12" i="4" s="1"/>
  <c r="H12" i="4" s="1"/>
  <c r="F9" i="4"/>
  <c r="G8" i="4"/>
  <c r="F33" i="4" l="1"/>
  <c r="F148" i="4"/>
  <c r="F48" i="4"/>
  <c r="G115" i="4"/>
  <c r="G116" i="4" s="1"/>
  <c r="G123" i="4"/>
  <c r="G124" i="4" s="1"/>
  <c r="F136" i="4"/>
  <c r="G107" i="4"/>
  <c r="G108" i="4" s="1"/>
  <c r="F41" i="4"/>
  <c r="G99" i="4"/>
  <c r="G100" i="4" s="1"/>
  <c r="F56" i="4"/>
  <c r="F144" i="4"/>
  <c r="I41" i="4"/>
  <c r="J40" i="4"/>
  <c r="J41" i="4" s="1"/>
  <c r="G13" i="4"/>
  <c r="G33" i="4"/>
  <c r="I33" i="4"/>
  <c r="J32" i="4"/>
  <c r="J33" i="4" s="1"/>
  <c r="H140" i="4"/>
  <c r="I139" i="4"/>
  <c r="F140" i="4"/>
  <c r="G144" i="4"/>
  <c r="G148" i="4"/>
  <c r="G140" i="4"/>
  <c r="I143" i="4"/>
  <c r="H144" i="4"/>
  <c r="I135" i="4"/>
  <c r="H136" i="4"/>
  <c r="H148" i="4"/>
  <c r="I147" i="4"/>
  <c r="G136" i="4"/>
  <c r="G95" i="4"/>
  <c r="F96" i="4"/>
  <c r="G111" i="4"/>
  <c r="F112" i="4"/>
  <c r="I91" i="4"/>
  <c r="H92" i="4"/>
  <c r="G127" i="4"/>
  <c r="F128" i="4"/>
  <c r="G119" i="4"/>
  <c r="F120" i="4"/>
  <c r="G103" i="4"/>
  <c r="F104" i="4"/>
  <c r="G74" i="4"/>
  <c r="F76" i="4"/>
  <c r="F52" i="4"/>
  <c r="G51" i="4"/>
  <c r="G48" i="4"/>
  <c r="H47" i="4"/>
  <c r="I83" i="4"/>
  <c r="J83" i="4" s="1"/>
  <c r="G64" i="4"/>
  <c r="H63" i="4"/>
  <c r="G56" i="4"/>
  <c r="H55" i="4"/>
  <c r="G82" i="4"/>
  <c r="F84" i="4"/>
  <c r="F68" i="4"/>
  <c r="G67" i="4"/>
  <c r="G72" i="4"/>
  <c r="H71" i="4"/>
  <c r="I75" i="4"/>
  <c r="J75" i="4" s="1"/>
  <c r="G80" i="4"/>
  <c r="H79" i="4"/>
  <c r="F60" i="4"/>
  <c r="G59" i="4"/>
  <c r="G17" i="4"/>
  <c r="H16" i="4"/>
  <c r="F37" i="4"/>
  <c r="G36" i="4"/>
  <c r="H41" i="4"/>
  <c r="F29" i="4"/>
  <c r="G28" i="4"/>
  <c r="G25" i="4"/>
  <c r="H24" i="4"/>
  <c r="G41" i="4"/>
  <c r="F21" i="4"/>
  <c r="G20" i="4"/>
  <c r="H33" i="4"/>
  <c r="F13" i="4"/>
  <c r="H13" i="4"/>
  <c r="I12" i="4"/>
  <c r="G9" i="4"/>
  <c r="H8" i="4"/>
  <c r="H99" i="4" l="1"/>
  <c r="H115" i="4"/>
  <c r="H116" i="4" s="1"/>
  <c r="H107" i="4"/>
  <c r="I107" i="4" s="1"/>
  <c r="H123" i="4"/>
  <c r="I123" i="4" s="1"/>
  <c r="I140" i="4"/>
  <c r="J139" i="4"/>
  <c r="J140" i="4" s="1"/>
  <c r="I148" i="4"/>
  <c r="J147" i="4"/>
  <c r="J148" i="4" s="1"/>
  <c r="I13" i="4"/>
  <c r="J12" i="4"/>
  <c r="J13" i="4" s="1"/>
  <c r="I92" i="4"/>
  <c r="J91" i="4"/>
  <c r="J92" i="4" s="1"/>
  <c r="I136" i="4"/>
  <c r="J135" i="4"/>
  <c r="J136" i="4" s="1"/>
  <c r="I144" i="4"/>
  <c r="J143" i="4"/>
  <c r="J144" i="4" s="1"/>
  <c r="I99" i="4"/>
  <c r="H100" i="4"/>
  <c r="G112" i="4"/>
  <c r="H111" i="4"/>
  <c r="G104" i="4"/>
  <c r="H103" i="4"/>
  <c r="G120" i="4"/>
  <c r="H119" i="4"/>
  <c r="G128" i="4"/>
  <c r="H127" i="4"/>
  <c r="G96" i="4"/>
  <c r="H95" i="4"/>
  <c r="I79" i="4"/>
  <c r="H80" i="4"/>
  <c r="I71" i="4"/>
  <c r="H72" i="4"/>
  <c r="H64" i="4"/>
  <c r="I63" i="4"/>
  <c r="H48" i="4"/>
  <c r="I47" i="4"/>
  <c r="H82" i="4"/>
  <c r="G84" i="4"/>
  <c r="H74" i="4"/>
  <c r="G76" i="4"/>
  <c r="H59" i="4"/>
  <c r="G60" i="4"/>
  <c r="H67" i="4"/>
  <c r="G68" i="4"/>
  <c r="H56" i="4"/>
  <c r="I55" i="4"/>
  <c r="H51" i="4"/>
  <c r="G52" i="4"/>
  <c r="H20" i="4"/>
  <c r="G21" i="4"/>
  <c r="H36" i="4"/>
  <c r="G37" i="4"/>
  <c r="H28" i="4"/>
  <c r="G29" i="4"/>
  <c r="H17" i="4"/>
  <c r="I16" i="4"/>
  <c r="H25" i="4"/>
  <c r="I24" i="4"/>
  <c r="I8" i="4"/>
  <c r="H9" i="4"/>
  <c r="I115" i="4" l="1"/>
  <c r="J115" i="4" s="1"/>
  <c r="J116" i="4" s="1"/>
  <c r="H124" i="4"/>
  <c r="H108" i="4"/>
  <c r="I17" i="4"/>
  <c r="J16" i="4"/>
  <c r="J17" i="4" s="1"/>
  <c r="I72" i="4"/>
  <c r="J71" i="4"/>
  <c r="J72" i="4" s="1"/>
  <c r="I124" i="4"/>
  <c r="J123" i="4"/>
  <c r="J124" i="4" s="1"/>
  <c r="I80" i="4"/>
  <c r="J79" i="4"/>
  <c r="J80" i="4" s="1"/>
  <c r="I108" i="4"/>
  <c r="J107" i="4"/>
  <c r="J108" i="4" s="1"/>
  <c r="I9" i="4"/>
  <c r="J8" i="4"/>
  <c r="J9" i="4" s="1"/>
  <c r="I116" i="4"/>
  <c r="I48" i="4"/>
  <c r="J47" i="4"/>
  <c r="J48" i="4" s="1"/>
  <c r="I100" i="4"/>
  <c r="J99" i="4"/>
  <c r="J100" i="4" s="1"/>
  <c r="I25" i="4"/>
  <c r="J24" i="4"/>
  <c r="J25" i="4" s="1"/>
  <c r="I56" i="4"/>
  <c r="J55" i="4"/>
  <c r="J56" i="4" s="1"/>
  <c r="I64" i="4"/>
  <c r="J63" i="4"/>
  <c r="J64" i="4" s="1"/>
  <c r="H104" i="4"/>
  <c r="I103" i="4"/>
  <c r="H96" i="4"/>
  <c r="I95" i="4"/>
  <c r="I127" i="4"/>
  <c r="H128" i="4"/>
  <c r="I111" i="4"/>
  <c r="H112" i="4"/>
  <c r="I119" i="4"/>
  <c r="H120" i="4"/>
  <c r="H52" i="4"/>
  <c r="I51" i="4"/>
  <c r="H60" i="4"/>
  <c r="I59" i="4"/>
  <c r="I82" i="4"/>
  <c r="H84" i="4"/>
  <c r="H68" i="4"/>
  <c r="I67" i="4"/>
  <c r="I74" i="4"/>
  <c r="H76" i="4"/>
  <c r="H37" i="4"/>
  <c r="I36" i="4"/>
  <c r="H29" i="4"/>
  <c r="I28" i="4"/>
  <c r="H21" i="4"/>
  <c r="I20" i="4"/>
  <c r="I52" i="4" l="1"/>
  <c r="J51" i="4"/>
  <c r="J52" i="4" s="1"/>
  <c r="I37" i="4"/>
  <c r="J36" i="4"/>
  <c r="J37" i="4" s="1"/>
  <c r="I120" i="4"/>
  <c r="J119" i="4"/>
  <c r="J120" i="4" s="1"/>
  <c r="I76" i="4"/>
  <c r="J74" i="4"/>
  <c r="J76" i="4" s="1"/>
  <c r="I112" i="4"/>
  <c r="J111" i="4"/>
  <c r="J112" i="4" s="1"/>
  <c r="I68" i="4"/>
  <c r="J67" i="4"/>
  <c r="J68" i="4" s="1"/>
  <c r="I128" i="4"/>
  <c r="J127" i="4"/>
  <c r="J128" i="4" s="1"/>
  <c r="I29" i="4"/>
  <c r="J28" i="4"/>
  <c r="J29" i="4" s="1"/>
  <c r="I96" i="4"/>
  <c r="J95" i="4"/>
  <c r="J96" i="4" s="1"/>
  <c r="I84" i="4"/>
  <c r="J82" i="4"/>
  <c r="J84" i="4" s="1"/>
  <c r="I21" i="4"/>
  <c r="J20" i="4"/>
  <c r="J21" i="4" s="1"/>
  <c r="I60" i="4"/>
  <c r="J59" i="4"/>
  <c r="J60" i="4" s="1"/>
  <c r="I104" i="4"/>
  <c r="J103" i="4"/>
  <c r="J104" i="4" s="1"/>
  <c r="H16" i="1"/>
  <c r="E27" i="1" l="1"/>
  <c r="F27" i="1"/>
  <c r="F21" i="1"/>
  <c r="G21" i="1"/>
  <c r="G27" i="1" s="1"/>
  <c r="D152" i="4" l="1"/>
  <c r="D156" i="4"/>
  <c r="D160" i="4"/>
  <c r="D164" i="4"/>
  <c r="I156" i="4"/>
  <c r="N25" i="1"/>
  <c r="N16" i="1"/>
  <c r="N21" i="1" s="1"/>
  <c r="N27" i="1" l="1"/>
  <c r="H164" i="4"/>
  <c r="G164" i="4"/>
  <c r="F164" i="4"/>
  <c r="E164" i="4"/>
  <c r="H156" i="4"/>
  <c r="G156" i="4"/>
  <c r="M25" i="1" l="1"/>
  <c r="M16" i="1"/>
  <c r="M21" i="1" s="1"/>
  <c r="M27" i="1" l="1"/>
  <c r="L25" i="1" l="1"/>
  <c r="L16" i="1"/>
  <c r="L21" i="1" s="1"/>
  <c r="L27" i="1" l="1"/>
  <c r="K25" i="1"/>
  <c r="K16" i="1"/>
  <c r="K21" i="1" s="1"/>
  <c r="K27" i="1" l="1"/>
  <c r="J25" i="1"/>
  <c r="J16" i="1"/>
  <c r="I25" i="1"/>
  <c r="I16" i="1"/>
  <c r="D25" i="1"/>
  <c r="E25" i="1"/>
  <c r="F25" i="1"/>
  <c r="G25" i="1"/>
  <c r="H25" i="1"/>
  <c r="D16" i="1"/>
  <c r="D21" i="1" s="1"/>
  <c r="E16" i="1"/>
  <c r="E21" i="1" s="1"/>
  <c r="F16" i="1"/>
  <c r="G16" i="1"/>
  <c r="C25" i="1"/>
  <c r="C16" i="1"/>
  <c r="C21" i="1" s="1"/>
  <c r="B25" i="1"/>
  <c r="B16" i="1"/>
  <c r="B21" i="1" s="1"/>
  <c r="J21" i="1" l="1"/>
  <c r="J27" i="1" s="1"/>
  <c r="H21" i="1"/>
  <c r="H27" i="1" s="1"/>
  <c r="I21" i="1"/>
  <c r="I27" i="1" s="1"/>
  <c r="C27" i="1"/>
  <c r="B27" i="1"/>
  <c r="D27" i="1"/>
</calcChain>
</file>

<file path=xl/sharedStrings.xml><?xml version="1.0" encoding="utf-8"?>
<sst xmlns="http://schemas.openxmlformats.org/spreadsheetml/2006/main" count="193" uniqueCount="85">
  <si>
    <t>Název položky</t>
  </si>
  <si>
    <t>Daňové příjmy - třída 1</t>
  </si>
  <si>
    <t>Nedaňové příjmy - třída 2</t>
  </si>
  <si>
    <t>Kapitálové příjmy  - třída 3</t>
  </si>
  <si>
    <t xml:space="preserve">Vlastní příjmy  </t>
  </si>
  <si>
    <t>Přijaté transfery (po konsolidaci) - třída 4</t>
  </si>
  <si>
    <t xml:space="preserve">Příjmy celkem </t>
  </si>
  <si>
    <t xml:space="preserve">Provozní výdaje (po konsolidaci) - třída 5 </t>
  </si>
  <si>
    <t>Kapitálové výdaje - třída 6</t>
  </si>
  <si>
    <t xml:space="preserve">Výdaje celkem </t>
  </si>
  <si>
    <t>Výsledek hospodaření ( - schodek, + přebytek)</t>
  </si>
  <si>
    <t>Úhrada dlouhodobých fin. závazků - pol. 8xx4</t>
  </si>
  <si>
    <t>Skut. 2014</t>
  </si>
  <si>
    <t>z toho ve SR: FVz z rozpočtu vlastního HMP</t>
  </si>
  <si>
    <t xml:space="preserve">                        příspěvek na výkon státní správy</t>
  </si>
  <si>
    <t xml:space="preserve">                         8x x8</t>
  </si>
  <si>
    <t>Skut. 2015</t>
  </si>
  <si>
    <t>Skut. 2016</t>
  </si>
  <si>
    <t>(v tis. Kč)</t>
  </si>
  <si>
    <t>RV 2023</t>
  </si>
  <si>
    <t>Skut. 2017</t>
  </si>
  <si>
    <t>Příloha č. 8</t>
  </si>
  <si>
    <t>Skut. 2018</t>
  </si>
  <si>
    <t>RV 2024</t>
  </si>
  <si>
    <t xml:space="preserve">MŠ Korycanská </t>
  </si>
  <si>
    <t>Výnosy</t>
  </si>
  <si>
    <t>Náklady</t>
  </si>
  <si>
    <t>Příspěvek</t>
  </si>
  <si>
    <t xml:space="preserve">MŠ Sokolovská </t>
  </si>
  <si>
    <t xml:space="preserve">MŠ Bojasova </t>
  </si>
  <si>
    <t>MŠ U Sluncové</t>
  </si>
  <si>
    <t xml:space="preserve">MŠ Kotlaska </t>
  </si>
  <si>
    <t xml:space="preserve">MŠ Na Pěšinách </t>
  </si>
  <si>
    <t xml:space="preserve">MŠ Šiškova </t>
  </si>
  <si>
    <t xml:space="preserve">MŠ Šimůnkova </t>
  </si>
  <si>
    <t xml:space="preserve">MŠ Chabařovická </t>
  </si>
  <si>
    <t xml:space="preserve">MŠ Na Přesypu </t>
  </si>
  <si>
    <t>MŠ Klíčanská</t>
  </si>
  <si>
    <t xml:space="preserve">MŠ Poznaňská </t>
  </si>
  <si>
    <t xml:space="preserve">MŠ Lešenská </t>
  </si>
  <si>
    <t xml:space="preserve">MŠ Štěpničná </t>
  </si>
  <si>
    <t xml:space="preserve">MŠ Libčická </t>
  </si>
  <si>
    <t xml:space="preserve">MŠ Řešovská </t>
  </si>
  <si>
    <t xml:space="preserve">MŠ Na Korábě </t>
  </si>
  <si>
    <t xml:space="preserve">MŠ Krynická </t>
  </si>
  <si>
    <t xml:space="preserve">ZŠ Libčická </t>
  </si>
  <si>
    <t xml:space="preserve">ZŠ a MŠ U Školské zahrady </t>
  </si>
  <si>
    <t xml:space="preserve">ZŠ Na Šutce </t>
  </si>
  <si>
    <t xml:space="preserve">ZŠ a MŠ Petra Strozziho </t>
  </si>
  <si>
    <t xml:space="preserve">ZŠ a MŠ Lyčkovo náměstí </t>
  </si>
  <si>
    <t xml:space="preserve">ZŠ Palmovka </t>
  </si>
  <si>
    <t xml:space="preserve">ZŠ a MŠ Na Slovance </t>
  </si>
  <si>
    <t xml:space="preserve">ZŠ Žernosecká </t>
  </si>
  <si>
    <t xml:space="preserve">ZŠ Dolákova </t>
  </si>
  <si>
    <t xml:space="preserve">ZŠ Hovorčovická </t>
  </si>
  <si>
    <t xml:space="preserve">ZŠ Glowackého </t>
  </si>
  <si>
    <t xml:space="preserve">ZŠ Mazurská </t>
  </si>
  <si>
    <t xml:space="preserve">ZŠ a MŠ Ústavní </t>
  </si>
  <si>
    <t xml:space="preserve">ZŠ Burešova </t>
  </si>
  <si>
    <t>ZŠ B. Hrabala</t>
  </si>
  <si>
    <t xml:space="preserve">Sociální a ošetřovatelské </t>
  </si>
  <si>
    <t>služby (SOS) v Praze 8</t>
  </si>
  <si>
    <t xml:space="preserve">Servisní středisko pro správu </t>
  </si>
  <si>
    <t xml:space="preserve">svěřeného majetku (SeS) </t>
  </si>
  <si>
    <t>MČ Praha 8</t>
  </si>
  <si>
    <t>Gerontologické centrum</t>
  </si>
  <si>
    <t>Osmička pro rodinu</t>
  </si>
  <si>
    <t>str. 1/5</t>
  </si>
  <si>
    <t>str. 2/5</t>
  </si>
  <si>
    <t>str. 3/5</t>
  </si>
  <si>
    <t>str. 4/5</t>
  </si>
  <si>
    <t>str. 5/5</t>
  </si>
  <si>
    <t>RV 2025</t>
  </si>
  <si>
    <t>RV 2026</t>
  </si>
  <si>
    <t>Skut. 2019</t>
  </si>
  <si>
    <t>Skut. 2020</t>
  </si>
  <si>
    <t>Seznam příspěvkových organizací</t>
  </si>
  <si>
    <t xml:space="preserve"> Návrh střednědobého výhledu (SV) městské části Praha 8 a příspěvkových organizací do roku 2027 (v tis. Kč)</t>
  </si>
  <si>
    <t>Návrh střednědobého výhledu (SV) příspěvkových organizací zřízených MČ Praha 8 do roku 2027</t>
  </si>
  <si>
    <t>RV 2027</t>
  </si>
  <si>
    <t>NR 2022</t>
  </si>
  <si>
    <t>SR 2021</t>
  </si>
  <si>
    <t>Zastupitelstva městské části Praha 8</t>
  </si>
  <si>
    <t xml:space="preserve">ze dne 2. února 2022                                 </t>
  </si>
  <si>
    <t>usnesení č. Usn ZMC 002/2022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</si>
</sst>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i/>
      <sz val="9"/>
      <name val="Arial CE"/>
      <charset val="238"/>
    </font>
    <font>
      <sz val="10"/>
      <name val="Times New Roman CE"/>
      <family val="1"/>
      <charset val="238"/>
    </font>
    <font>
      <u/>
      <sz val="10"/>
      <name val="Arial CE"/>
      <charset val="238"/>
    </font>
    <font>
      <i/>
      <u/>
      <sz val="10"/>
      <name val="Arial CE"/>
      <charset val="238"/>
    </font>
    <font>
      <sz val="11"/>
      <color theme="1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theme="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3" fillId="0" borderId="0" applyFont="0" applyFill="0" applyBorder="0" applyAlignment="0" applyProtection="0"/>
  </cellStyleXfs>
  <cellXfs count="202">
    <xf numFmtId="0" fontId="0" fillId="0" borderId="0" xfId="0"/>
    <xf numFmtId="0" fontId="1" fillId="0" borderId="0" xfId="1"/>
    <xf numFmtId="0" fontId="1" fillId="0" borderId="0" xfId="1" applyFont="1"/>
    <xf numFmtId="0" fontId="1" fillId="0" borderId="0" xfId="1" applyFont="1" applyAlignment="1">
      <alignment horizontal="right"/>
    </xf>
    <xf numFmtId="0" fontId="11" fillId="0" borderId="0" xfId="1" applyFont="1" applyAlignment="1">
      <alignment horizontal="right"/>
    </xf>
    <xf numFmtId="0" fontId="1" fillId="0" borderId="0" xfId="1" applyFont="1" applyAlignment="1">
      <alignment horizontal="left"/>
    </xf>
    <xf numFmtId="0" fontId="0" fillId="0" borderId="0" xfId="0" applyBorder="1"/>
    <xf numFmtId="3" fontId="0" fillId="0" borderId="0" xfId="0" applyNumberFormat="1" applyBorder="1"/>
    <xf numFmtId="3" fontId="1" fillId="0" borderId="0" xfId="1" applyNumberFormat="1" applyBorder="1"/>
    <xf numFmtId="0" fontId="12" fillId="0" borderId="0" xfId="0" applyFont="1"/>
    <xf numFmtId="0" fontId="1" fillId="2" borderId="0" xfId="1" applyFill="1"/>
    <xf numFmtId="0" fontId="19" fillId="0" borderId="0" xfId="0" applyFont="1"/>
    <xf numFmtId="0" fontId="0" fillId="2" borderId="0" xfId="0" applyFill="1"/>
    <xf numFmtId="0" fontId="0" fillId="2" borderId="0" xfId="0" applyFill="1" applyAlignment="1">
      <alignment horizontal="right"/>
    </xf>
    <xf numFmtId="3" fontId="14" fillId="2" borderId="0" xfId="0" applyNumberFormat="1" applyFont="1" applyFill="1" applyBorder="1" applyAlignment="1">
      <alignment horizontal="right" indent="1"/>
    </xf>
    <xf numFmtId="3" fontId="0" fillId="2" borderId="0" xfId="0" applyNumberFormat="1" applyFill="1" applyAlignment="1">
      <alignment horizontal="right" indent="1"/>
    </xf>
    <xf numFmtId="9" fontId="0" fillId="2" borderId="0" xfId="2" applyFont="1" applyFill="1"/>
    <xf numFmtId="3" fontId="14" fillId="2" borderId="49" xfId="0" applyNumberFormat="1" applyFont="1" applyFill="1" applyBorder="1" applyAlignment="1">
      <alignment horizontal="right" indent="1"/>
    </xf>
    <xf numFmtId="0" fontId="0" fillId="0" borderId="0" xfId="0" applyFill="1"/>
    <xf numFmtId="0" fontId="12" fillId="2" borderId="0" xfId="0" applyFont="1" applyFill="1"/>
    <xf numFmtId="0" fontId="1" fillId="2" borderId="0" xfId="1" applyFont="1" applyFill="1" applyAlignment="1">
      <alignment horizontal="right"/>
    </xf>
    <xf numFmtId="0" fontId="1" fillId="2" borderId="0" xfId="1" applyFont="1" applyFill="1" applyAlignment="1">
      <alignment horizontal="left"/>
    </xf>
    <xf numFmtId="0" fontId="10" fillId="2" borderId="0" xfId="1" applyFont="1" applyFill="1"/>
    <xf numFmtId="0" fontId="0" fillId="2" borderId="0" xfId="0" applyFill="1" applyBorder="1"/>
    <xf numFmtId="3" fontId="0" fillId="2" borderId="0" xfId="0" applyNumberFormat="1" applyFill="1" applyBorder="1"/>
    <xf numFmtId="0" fontId="9" fillId="2" borderId="0" xfId="1" applyFont="1" applyFill="1" applyAlignment="1">
      <alignment horizontal="right"/>
    </xf>
    <xf numFmtId="0" fontId="10" fillId="2" borderId="0" xfId="1" applyFont="1" applyFill="1" applyAlignment="1">
      <alignment horizontal="center"/>
    </xf>
    <xf numFmtId="0" fontId="1" fillId="2" borderId="0" xfId="1" applyFont="1" applyFill="1"/>
    <xf numFmtId="0" fontId="6" fillId="2" borderId="0" xfId="1" applyFont="1" applyFill="1" applyAlignment="1">
      <alignment horizontal="left"/>
    </xf>
    <xf numFmtId="0" fontId="7" fillId="2" borderId="0" xfId="1" applyFont="1" applyFill="1"/>
    <xf numFmtId="0" fontId="1" fillId="2" borderId="0" xfId="1" applyFill="1" applyAlignment="1">
      <alignment horizontal="right"/>
    </xf>
    <xf numFmtId="0" fontId="4" fillId="2" borderId="28" xfId="1" applyFont="1" applyFill="1" applyBorder="1"/>
    <xf numFmtId="0" fontId="4" fillId="2" borderId="30" xfId="1" applyFont="1" applyFill="1" applyBorder="1"/>
    <xf numFmtId="0" fontId="4" fillId="2" borderId="13" xfId="1" applyFont="1" applyFill="1" applyBorder="1"/>
    <xf numFmtId="0" fontId="5" fillId="2" borderId="9" xfId="1" applyFont="1" applyFill="1" applyBorder="1"/>
    <xf numFmtId="0" fontId="5" fillId="2" borderId="5" xfId="1" applyFont="1" applyFill="1" applyBorder="1"/>
    <xf numFmtId="0" fontId="4" fillId="2" borderId="14" xfId="1" applyFont="1" applyFill="1" applyBorder="1"/>
    <xf numFmtId="0" fontId="4" fillId="2" borderId="15" xfId="1" applyFont="1" applyFill="1" applyBorder="1"/>
    <xf numFmtId="0" fontId="5" fillId="2" borderId="16" xfId="1" applyFont="1" applyFill="1" applyBorder="1"/>
    <xf numFmtId="0" fontId="4" fillId="2" borderId="5" xfId="1" applyFont="1" applyFill="1" applyBorder="1"/>
    <xf numFmtId="0" fontId="4" fillId="2" borderId="12" xfId="1" applyFont="1" applyFill="1" applyBorder="1"/>
    <xf numFmtId="0" fontId="4" fillId="2" borderId="17" xfId="1" applyFont="1" applyFill="1" applyBorder="1"/>
    <xf numFmtId="0" fontId="8" fillId="2" borderId="9" xfId="1" applyFont="1" applyFill="1" applyBorder="1" applyAlignment="1">
      <alignment wrapText="1"/>
    </xf>
    <xf numFmtId="0" fontId="8" fillId="2" borderId="14" xfId="1" applyFont="1" applyFill="1" applyBorder="1"/>
    <xf numFmtId="0" fontId="6" fillId="2" borderId="0" xfId="1" applyFont="1" applyFill="1" applyAlignment="1"/>
    <xf numFmtId="3" fontId="14" fillId="0" borderId="0" xfId="0" applyNumberFormat="1" applyFont="1" applyFill="1" applyBorder="1" applyAlignment="1">
      <alignment horizontal="right" indent="1"/>
    </xf>
    <xf numFmtId="3" fontId="14" fillId="0" borderId="19" xfId="0" applyNumberFormat="1" applyFont="1" applyFill="1" applyBorder="1" applyAlignment="1">
      <alignment horizontal="right" indent="1"/>
    </xf>
    <xf numFmtId="3" fontId="14" fillId="0" borderId="49" xfId="0" applyNumberFormat="1" applyFont="1" applyFill="1" applyBorder="1" applyAlignment="1">
      <alignment horizontal="right" indent="1"/>
    </xf>
    <xf numFmtId="0" fontId="15" fillId="0" borderId="0" xfId="0" applyFont="1" applyFill="1" applyAlignment="1"/>
    <xf numFmtId="0" fontId="18" fillId="3" borderId="34" xfId="0" applyFont="1" applyFill="1" applyBorder="1" applyAlignment="1">
      <alignment horizontal="right" vertical="center" wrapText="1" indent="1"/>
    </xf>
    <xf numFmtId="0" fontId="18" fillId="3" borderId="36" xfId="0" applyFont="1" applyFill="1" applyBorder="1" applyAlignment="1">
      <alignment horizontal="center" wrapText="1"/>
    </xf>
    <xf numFmtId="3" fontId="17" fillId="3" borderId="38" xfId="0" applyNumberFormat="1" applyFont="1" applyFill="1" applyBorder="1" applyAlignment="1">
      <alignment horizontal="right" indent="1"/>
    </xf>
    <xf numFmtId="3" fontId="18" fillId="3" borderId="15" xfId="0" applyNumberFormat="1" applyFont="1" applyFill="1" applyBorder="1" applyAlignment="1">
      <alignment horizontal="right" indent="1"/>
    </xf>
    <xf numFmtId="3" fontId="18" fillId="3" borderId="36" xfId="0" applyNumberFormat="1" applyFont="1" applyFill="1" applyBorder="1" applyAlignment="1">
      <alignment horizontal="right" indent="1"/>
    </xf>
    <xf numFmtId="3" fontId="14" fillId="3" borderId="15" xfId="0" applyNumberFormat="1" applyFont="1" applyFill="1" applyBorder="1" applyAlignment="1">
      <alignment horizontal="right" indent="1"/>
    </xf>
    <xf numFmtId="3" fontId="14" fillId="3" borderId="42" xfId="0" applyNumberFormat="1" applyFont="1" applyFill="1" applyBorder="1" applyAlignment="1">
      <alignment horizontal="right" indent="1"/>
    </xf>
    <xf numFmtId="3" fontId="14" fillId="3" borderId="0" xfId="0" applyNumberFormat="1" applyFont="1" applyFill="1" applyAlignment="1">
      <alignment horizontal="right" indent="1"/>
    </xf>
    <xf numFmtId="3" fontId="14" fillId="3" borderId="36" xfId="0" applyNumberFormat="1" applyFont="1" applyFill="1" applyBorder="1" applyAlignment="1">
      <alignment horizontal="right" indent="1"/>
    </xf>
    <xf numFmtId="3" fontId="0" fillId="3" borderId="38" xfId="0" applyNumberFormat="1" applyFill="1" applyBorder="1" applyAlignment="1">
      <alignment horizontal="right" indent="1"/>
    </xf>
    <xf numFmtId="3" fontId="0" fillId="3" borderId="41" xfId="0" applyNumberFormat="1" applyFill="1" applyBorder="1" applyAlignment="1">
      <alignment horizontal="right" indent="1"/>
    </xf>
    <xf numFmtId="3" fontId="0" fillId="3" borderId="39" xfId="0" applyNumberFormat="1" applyFill="1" applyBorder="1" applyAlignment="1">
      <alignment horizontal="right" indent="1"/>
    </xf>
    <xf numFmtId="3" fontId="14" fillId="3" borderId="44" xfId="0" applyNumberFormat="1" applyFont="1" applyFill="1" applyBorder="1" applyAlignment="1">
      <alignment horizontal="right" indent="1"/>
    </xf>
    <xf numFmtId="3" fontId="0" fillId="3" borderId="47" xfId="0" applyNumberFormat="1" applyFill="1" applyBorder="1" applyAlignment="1">
      <alignment horizontal="right" indent="1"/>
    </xf>
    <xf numFmtId="3" fontId="14" fillId="3" borderId="36" xfId="2" applyNumberFormat="1" applyFont="1" applyFill="1" applyBorder="1" applyAlignment="1">
      <alignment horizontal="right" indent="1"/>
    </xf>
    <xf numFmtId="3" fontId="14" fillId="3" borderId="43" xfId="0" applyNumberFormat="1" applyFont="1" applyFill="1" applyBorder="1" applyAlignment="1">
      <alignment horizontal="right" indent="1"/>
    </xf>
    <xf numFmtId="3" fontId="17" fillId="3" borderId="48" xfId="0" applyNumberFormat="1" applyFont="1" applyFill="1" applyBorder="1" applyAlignment="1">
      <alignment horizontal="right" indent="1"/>
    </xf>
    <xf numFmtId="3" fontId="18" fillId="3" borderId="45" xfId="0" applyNumberFormat="1" applyFont="1" applyFill="1" applyBorder="1" applyAlignment="1">
      <alignment horizontal="right" indent="1"/>
    </xf>
    <xf numFmtId="3" fontId="17" fillId="3" borderId="40" xfId="0" applyNumberFormat="1" applyFont="1" applyFill="1" applyBorder="1" applyAlignment="1">
      <alignment horizontal="right" indent="1"/>
    </xf>
    <xf numFmtId="3" fontId="0" fillId="3" borderId="40" xfId="0" applyNumberFormat="1" applyFill="1" applyBorder="1" applyAlignment="1">
      <alignment horizontal="right" indent="1"/>
    </xf>
    <xf numFmtId="0" fontId="2" fillId="2" borderId="2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3" fontId="1" fillId="2" borderId="3" xfId="1" applyNumberFormat="1" applyFill="1" applyBorder="1"/>
    <xf numFmtId="3" fontId="1" fillId="2" borderId="8" xfId="1" applyNumberFormat="1" applyFill="1" applyBorder="1"/>
    <xf numFmtId="3" fontId="2" fillId="2" borderId="4" xfId="1" applyNumberFormat="1" applyFont="1" applyFill="1" applyBorder="1"/>
    <xf numFmtId="3" fontId="2" fillId="2" borderId="7" xfId="1" applyNumberFormat="1" applyFont="1" applyFill="1" applyBorder="1"/>
    <xf numFmtId="3" fontId="2" fillId="2" borderId="11" xfId="1" applyNumberFormat="1" applyFont="1" applyFill="1" applyBorder="1"/>
    <xf numFmtId="3" fontId="2" fillId="2" borderId="0" xfId="1" applyNumberFormat="1" applyFont="1" applyFill="1" applyBorder="1"/>
    <xf numFmtId="3" fontId="1" fillId="2" borderId="22" xfId="1" applyNumberFormat="1" applyFill="1" applyBorder="1"/>
    <xf numFmtId="3" fontId="2" fillId="2" borderId="10" xfId="1" applyNumberFormat="1" applyFont="1" applyFill="1" applyBorder="1"/>
    <xf numFmtId="3" fontId="2" fillId="2" borderId="23" xfId="1" applyNumberFormat="1" applyFont="1" applyFill="1" applyBorder="1"/>
    <xf numFmtId="3" fontId="1" fillId="2" borderId="2" xfId="1" applyNumberFormat="1" applyFill="1" applyBorder="1"/>
    <xf numFmtId="3" fontId="1" fillId="2" borderId="1" xfId="1" applyNumberFormat="1" applyFill="1" applyBorder="1"/>
    <xf numFmtId="3" fontId="1" fillId="2" borderId="21" xfId="1" applyNumberFormat="1" applyFill="1" applyBorder="1"/>
    <xf numFmtId="3" fontId="1" fillId="2" borderId="20" xfId="1" applyNumberFormat="1" applyFill="1" applyBorder="1"/>
    <xf numFmtId="3" fontId="2" fillId="2" borderId="19" xfId="1" applyNumberFormat="1" applyFont="1" applyFill="1" applyBorder="1"/>
    <xf numFmtId="3" fontId="2" fillId="2" borderId="6" xfId="1" applyNumberFormat="1" applyFont="1" applyFill="1" applyBorder="1"/>
    <xf numFmtId="3" fontId="2" fillId="2" borderId="18" xfId="1" applyNumberFormat="1" applyFont="1" applyFill="1" applyBorder="1"/>
    <xf numFmtId="3" fontId="2" fillId="2" borderId="24" xfId="1" applyNumberFormat="1" applyFont="1" applyFill="1" applyBorder="1"/>
    <xf numFmtId="3" fontId="3" fillId="2" borderId="1" xfId="1" applyNumberFormat="1" applyFont="1" applyFill="1" applyBorder="1"/>
    <xf numFmtId="3" fontId="3" fillId="2" borderId="21" xfId="1" applyNumberFormat="1" applyFont="1" applyFill="1" applyBorder="1"/>
    <xf numFmtId="3" fontId="3" fillId="2" borderId="20" xfId="1" applyNumberFormat="1" applyFont="1" applyFill="1" applyBorder="1"/>
    <xf numFmtId="3" fontId="3" fillId="2" borderId="4" xfId="1" applyNumberFormat="1" applyFont="1" applyFill="1" applyBorder="1"/>
    <xf numFmtId="3" fontId="3" fillId="2" borderId="31" xfId="1" applyNumberFormat="1" applyFont="1" applyFill="1" applyBorder="1"/>
    <xf numFmtId="3" fontId="3" fillId="2" borderId="32" xfId="1" applyNumberFormat="1" applyFont="1" applyFill="1" applyBorder="1"/>
    <xf numFmtId="0" fontId="2" fillId="2" borderId="49" xfId="1" applyFont="1" applyFill="1" applyBorder="1" applyAlignment="1">
      <alignment horizontal="center"/>
    </xf>
    <xf numFmtId="0" fontId="2" fillId="2" borderId="57" xfId="1" applyFont="1" applyFill="1" applyBorder="1" applyAlignment="1">
      <alignment horizontal="center"/>
    </xf>
    <xf numFmtId="0" fontId="2" fillId="2" borderId="52" xfId="1" applyFont="1" applyFill="1" applyBorder="1" applyAlignment="1">
      <alignment horizontal="center"/>
    </xf>
    <xf numFmtId="0" fontId="2" fillId="2" borderId="19" xfId="1" applyFont="1" applyFill="1" applyBorder="1" applyAlignment="1">
      <alignment horizontal="center"/>
    </xf>
    <xf numFmtId="0" fontId="2" fillId="2" borderId="58" xfId="1" applyFont="1" applyFill="1" applyBorder="1" applyAlignment="1">
      <alignment horizontal="center"/>
    </xf>
    <xf numFmtId="0" fontId="2" fillId="2" borderId="54" xfId="1" applyFont="1" applyFill="1" applyBorder="1" applyAlignment="1">
      <alignment horizontal="center"/>
    </xf>
    <xf numFmtId="3" fontId="1" fillId="2" borderId="64" xfId="1" applyNumberFormat="1" applyFill="1" applyBorder="1"/>
    <xf numFmtId="3" fontId="2" fillId="2" borderId="32" xfId="1" applyNumberFormat="1" applyFont="1" applyFill="1" applyBorder="1"/>
    <xf numFmtId="3" fontId="2" fillId="2" borderId="59" xfId="1" applyNumberFormat="1" applyFont="1" applyFill="1" applyBorder="1"/>
    <xf numFmtId="3" fontId="2" fillId="2" borderId="53" xfId="1" applyNumberFormat="1" applyFont="1" applyFill="1" applyBorder="1"/>
    <xf numFmtId="3" fontId="2" fillId="2" borderId="57" xfId="1" applyNumberFormat="1" applyFont="1" applyFill="1" applyBorder="1"/>
    <xf numFmtId="3" fontId="2" fillId="2" borderId="52" xfId="1" applyNumberFormat="1" applyFont="1" applyFill="1" applyBorder="1"/>
    <xf numFmtId="3" fontId="1" fillId="2" borderId="65" xfId="1" applyNumberFormat="1" applyFill="1" applyBorder="1"/>
    <xf numFmtId="3" fontId="2" fillId="2" borderId="60" xfId="1" applyNumberFormat="1" applyFont="1" applyFill="1" applyBorder="1"/>
    <xf numFmtId="3" fontId="2" fillId="2" borderId="55" xfId="1" applyNumberFormat="1" applyFont="1" applyFill="1" applyBorder="1"/>
    <xf numFmtId="3" fontId="1" fillId="2" borderId="66" xfId="1" applyNumberFormat="1" applyFill="1" applyBorder="1"/>
    <xf numFmtId="3" fontId="1" fillId="2" borderId="50" xfId="1" applyNumberFormat="1" applyFill="1" applyBorder="1"/>
    <xf numFmtId="3" fontId="2" fillId="2" borderId="58" xfId="1" applyNumberFormat="1" applyFont="1" applyFill="1" applyBorder="1"/>
    <xf numFmtId="3" fontId="2" fillId="2" borderId="54" xfId="1" applyNumberFormat="1" applyFont="1" applyFill="1" applyBorder="1"/>
    <xf numFmtId="3" fontId="2" fillId="2" borderId="36" xfId="1" applyNumberFormat="1" applyFont="1" applyFill="1" applyBorder="1"/>
    <xf numFmtId="3" fontId="2" fillId="2" borderId="62" xfId="1" applyNumberFormat="1" applyFont="1" applyFill="1" applyBorder="1"/>
    <xf numFmtId="3" fontId="2" fillId="2" borderId="51" xfId="1" applyNumberFormat="1" applyFont="1" applyFill="1" applyBorder="1"/>
    <xf numFmtId="3" fontId="2" fillId="2" borderId="63" xfId="1" applyNumberFormat="1" applyFont="1" applyFill="1" applyBorder="1"/>
    <xf numFmtId="3" fontId="2" fillId="2" borderId="56" xfId="1" applyNumberFormat="1" applyFont="1" applyFill="1" applyBorder="1"/>
    <xf numFmtId="3" fontId="3" fillId="2" borderId="61" xfId="1" applyNumberFormat="1" applyFont="1" applyFill="1" applyBorder="1"/>
    <xf numFmtId="3" fontId="3" fillId="2" borderId="50" xfId="1" applyNumberFormat="1" applyFont="1" applyFill="1" applyBorder="1"/>
    <xf numFmtId="3" fontId="3" fillId="2" borderId="59" xfId="1" applyNumberFormat="1" applyFont="1" applyFill="1" applyBorder="1"/>
    <xf numFmtId="3" fontId="3" fillId="2" borderId="53" xfId="1" applyNumberFormat="1" applyFont="1" applyFill="1" applyBorder="1"/>
    <xf numFmtId="0" fontId="18" fillId="2" borderId="34" xfId="0" applyFont="1" applyFill="1" applyBorder="1" applyAlignment="1">
      <alignment horizontal="right" vertical="center" wrapText="1" indent="1"/>
    </xf>
    <xf numFmtId="0" fontId="18" fillId="2" borderId="33" xfId="0" applyFont="1" applyFill="1" applyBorder="1" applyAlignment="1">
      <alignment horizontal="right" vertical="center" wrapText="1" indent="1"/>
    </xf>
    <xf numFmtId="0" fontId="18" fillId="2" borderId="36" xfId="0" applyFont="1" applyFill="1" applyBorder="1" applyAlignment="1">
      <alignment horizontal="center" wrapText="1"/>
    </xf>
    <xf numFmtId="3" fontId="17" fillId="2" borderId="41" xfId="0" applyNumberFormat="1" applyFont="1" applyFill="1" applyBorder="1" applyAlignment="1">
      <alignment horizontal="right" indent="1"/>
    </xf>
    <xf numFmtId="3" fontId="17" fillId="2" borderId="27" xfId="0" applyNumberFormat="1" applyFont="1" applyFill="1" applyBorder="1" applyAlignment="1">
      <alignment horizontal="right" indent="1"/>
    </xf>
    <xf numFmtId="3" fontId="18" fillId="2" borderId="15" xfId="0" applyNumberFormat="1" applyFont="1" applyFill="1" applyBorder="1" applyAlignment="1">
      <alignment horizontal="right" indent="1"/>
    </xf>
    <xf numFmtId="3" fontId="18" fillId="2" borderId="37" xfId="0" applyNumberFormat="1" applyFont="1" applyFill="1" applyBorder="1" applyAlignment="1">
      <alignment horizontal="right" indent="1"/>
    </xf>
    <xf numFmtId="3" fontId="18" fillId="2" borderId="36" xfId="0" applyNumberFormat="1" applyFont="1" applyFill="1" applyBorder="1" applyAlignment="1">
      <alignment horizontal="right" indent="1"/>
    </xf>
    <xf numFmtId="3" fontId="14" fillId="2" borderId="15" xfId="0" applyNumberFormat="1" applyFont="1" applyFill="1" applyBorder="1" applyAlignment="1">
      <alignment horizontal="right" indent="1"/>
    </xf>
    <xf numFmtId="3" fontId="14" fillId="2" borderId="37" xfId="0" applyNumberFormat="1" applyFont="1" applyFill="1" applyBorder="1" applyAlignment="1">
      <alignment horizontal="right" indent="1"/>
    </xf>
    <xf numFmtId="3" fontId="14" fillId="2" borderId="36" xfId="0" applyNumberFormat="1" applyFont="1" applyFill="1" applyBorder="1" applyAlignment="1">
      <alignment horizontal="right" indent="1"/>
    </xf>
    <xf numFmtId="3" fontId="0" fillId="2" borderId="41" xfId="0" applyNumberFormat="1" applyFill="1" applyBorder="1" applyAlignment="1">
      <alignment horizontal="right" indent="1"/>
    </xf>
    <xf numFmtId="3" fontId="0" fillId="2" borderId="27" xfId="0" applyNumberFormat="1" applyFill="1" applyBorder="1" applyAlignment="1">
      <alignment horizontal="right" indent="1"/>
    </xf>
    <xf numFmtId="3" fontId="14" fillId="2" borderId="44" xfId="0" applyNumberFormat="1" applyFont="1" applyFill="1" applyBorder="1" applyAlignment="1">
      <alignment horizontal="right" indent="1"/>
    </xf>
    <xf numFmtId="3" fontId="14" fillId="2" borderId="45" xfId="0" applyNumberFormat="1" applyFont="1" applyFill="1" applyBorder="1" applyAlignment="1">
      <alignment horizontal="right" indent="1"/>
    </xf>
    <xf numFmtId="0" fontId="18" fillId="2" borderId="35" xfId="0" applyFont="1" applyFill="1" applyBorder="1" applyAlignment="1">
      <alignment horizontal="right" vertical="center" wrapText="1" indent="1"/>
    </xf>
    <xf numFmtId="3" fontId="18" fillId="2" borderId="0" xfId="0" applyNumberFormat="1" applyFont="1" applyFill="1" applyAlignment="1">
      <alignment horizontal="right" indent="1"/>
    </xf>
    <xf numFmtId="3" fontId="14" fillId="2" borderId="0" xfId="0" applyNumberFormat="1" applyFont="1" applyFill="1" applyAlignment="1">
      <alignment horizontal="right" indent="1"/>
    </xf>
    <xf numFmtId="3" fontId="14" fillId="2" borderId="32" xfId="0" applyNumberFormat="1" applyFont="1" applyFill="1" applyBorder="1" applyAlignment="1">
      <alignment horizontal="right" indent="1"/>
    </xf>
    <xf numFmtId="3" fontId="14" fillId="2" borderId="36" xfId="2" applyNumberFormat="1" applyFont="1" applyFill="1" applyBorder="1" applyAlignment="1">
      <alignment horizontal="right" indent="1"/>
    </xf>
    <xf numFmtId="3" fontId="14" fillId="2" borderId="19" xfId="0" applyNumberFormat="1" applyFont="1" applyFill="1" applyBorder="1" applyAlignment="1">
      <alignment horizontal="right" indent="1"/>
    </xf>
    <xf numFmtId="3" fontId="0" fillId="2" borderId="39" xfId="0" applyNumberFormat="1" applyFill="1" applyBorder="1" applyAlignment="1">
      <alignment horizontal="right" indent="1"/>
    </xf>
    <xf numFmtId="3" fontId="14" fillId="2" borderId="42" xfId="0" applyNumberFormat="1" applyFont="1" applyFill="1" applyBorder="1" applyAlignment="1">
      <alignment horizontal="right" indent="1"/>
    </xf>
    <xf numFmtId="3" fontId="17" fillId="2" borderId="39" xfId="0" applyNumberFormat="1" applyFont="1" applyFill="1" applyBorder="1" applyAlignment="1">
      <alignment horizontal="right" indent="1"/>
    </xf>
    <xf numFmtId="3" fontId="18" fillId="2" borderId="45" xfId="0" applyNumberFormat="1" applyFont="1" applyFill="1" applyBorder="1" applyAlignment="1">
      <alignment horizontal="right" indent="1"/>
    </xf>
    <xf numFmtId="3" fontId="17" fillId="2" borderId="26" xfId="0" applyNumberFormat="1" applyFont="1" applyFill="1" applyBorder="1" applyAlignment="1">
      <alignment horizontal="right" indent="1"/>
    </xf>
    <xf numFmtId="3" fontId="0" fillId="2" borderId="25" xfId="0" applyNumberFormat="1" applyFill="1" applyBorder="1" applyAlignment="1">
      <alignment horizontal="right" indent="1"/>
    </xf>
    <xf numFmtId="3" fontId="0" fillId="2" borderId="40" xfId="0" applyNumberFormat="1" applyFill="1" applyBorder="1" applyAlignment="1">
      <alignment horizontal="right" indent="1"/>
    </xf>
    <xf numFmtId="3" fontId="14" fillId="2" borderId="43" xfId="0" applyNumberFormat="1" applyFont="1" applyFill="1" applyBorder="1" applyAlignment="1">
      <alignment horizontal="right" indent="1"/>
    </xf>
    <xf numFmtId="0" fontId="0" fillId="2" borderId="0" xfId="0" applyFill="1" applyAlignment="1">
      <alignment horizontal="left" indent="1"/>
    </xf>
    <xf numFmtId="0" fontId="15" fillId="2" borderId="0" xfId="0" applyFont="1" applyFill="1" applyAlignment="1"/>
    <xf numFmtId="0" fontId="14" fillId="2" borderId="34" xfId="0" applyFont="1" applyFill="1" applyBorder="1" applyAlignment="1">
      <alignment horizontal="left" vertical="center" wrapText="1" indent="1"/>
    </xf>
    <xf numFmtId="0" fontId="18" fillId="2" borderId="35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left" wrapText="1" indent="1"/>
    </xf>
    <xf numFmtId="0" fontId="18" fillId="2" borderId="36" xfId="0" applyFont="1" applyFill="1" applyBorder="1" applyAlignment="1">
      <alignment horizontal="left" wrapText="1" indent="1"/>
    </xf>
    <xf numFmtId="0" fontId="16" fillId="2" borderId="37" xfId="0" applyFont="1" applyFill="1" applyBorder="1" applyAlignment="1" applyProtection="1">
      <alignment horizontal="left" indent="1"/>
      <protection locked="0"/>
    </xf>
    <xf numFmtId="0" fontId="17" fillId="2" borderId="38" xfId="0" applyFont="1" applyFill="1" applyBorder="1" applyAlignment="1">
      <alignment horizontal="left" indent="1"/>
    </xf>
    <xf numFmtId="0" fontId="1" fillId="2" borderId="37" xfId="0" applyFont="1" applyFill="1" applyBorder="1" applyAlignment="1" applyProtection="1">
      <alignment horizontal="left" indent="1"/>
      <protection locked="0"/>
    </xf>
    <xf numFmtId="0" fontId="18" fillId="2" borderId="15" xfId="0" applyFont="1" applyFill="1" applyBorder="1" applyAlignment="1">
      <alignment horizontal="left" indent="1"/>
    </xf>
    <xf numFmtId="0" fontId="1" fillId="2" borderId="36" xfId="0" applyFont="1" applyFill="1" applyBorder="1" applyAlignment="1" applyProtection="1">
      <alignment horizontal="left" indent="1"/>
      <protection locked="0"/>
    </xf>
    <xf numFmtId="0" fontId="18" fillId="2" borderId="36" xfId="0" applyFont="1" applyFill="1" applyBorder="1" applyAlignment="1">
      <alignment horizontal="left" indent="1"/>
    </xf>
    <xf numFmtId="0" fontId="14" fillId="2" borderId="15" xfId="0" applyFont="1" applyFill="1" applyBorder="1" applyAlignment="1">
      <alignment horizontal="left" indent="1"/>
    </xf>
    <xf numFmtId="0" fontId="14" fillId="2" borderId="36" xfId="0" applyFont="1" applyFill="1" applyBorder="1" applyAlignment="1">
      <alignment horizontal="left" indent="1"/>
    </xf>
    <xf numFmtId="0" fontId="0" fillId="2" borderId="38" xfId="0" applyFill="1" applyBorder="1" applyAlignment="1">
      <alignment horizontal="left" indent="1"/>
    </xf>
    <xf numFmtId="0" fontId="1" fillId="2" borderId="42" xfId="0" applyFont="1" applyFill="1" applyBorder="1" applyAlignment="1" applyProtection="1">
      <alignment horizontal="left" indent="1"/>
      <protection locked="0"/>
    </xf>
    <xf numFmtId="0" fontId="1" fillId="2" borderId="0" xfId="0" applyFont="1" applyFill="1" applyBorder="1" applyAlignment="1" applyProtection="1">
      <alignment horizontal="left" indent="1"/>
      <protection locked="0"/>
    </xf>
    <xf numFmtId="0" fontId="14" fillId="2" borderId="0" xfId="0" applyFont="1" applyFill="1" applyBorder="1" applyAlignment="1">
      <alignment horizontal="left" indent="1"/>
    </xf>
    <xf numFmtId="0" fontId="16" fillId="2" borderId="46" xfId="0" applyFont="1" applyFill="1" applyBorder="1" applyAlignment="1" applyProtection="1">
      <alignment horizontal="left" indent="1"/>
      <protection locked="0"/>
    </xf>
    <xf numFmtId="0" fontId="0" fillId="2" borderId="47" xfId="0" applyFill="1" applyBorder="1" applyAlignment="1">
      <alignment horizontal="left" indent="1"/>
    </xf>
    <xf numFmtId="9" fontId="1" fillId="2" borderId="37" xfId="2" applyFont="1" applyFill="1" applyBorder="1" applyAlignment="1" applyProtection="1">
      <alignment horizontal="left" indent="1"/>
      <protection locked="0"/>
    </xf>
    <xf numFmtId="9" fontId="1" fillId="2" borderId="36" xfId="2" applyFont="1" applyFill="1" applyBorder="1" applyAlignment="1" applyProtection="1">
      <alignment horizontal="left" indent="1"/>
      <protection locked="0"/>
    </xf>
    <xf numFmtId="0" fontId="1" fillId="2" borderId="37" xfId="0" applyFont="1" applyFill="1" applyBorder="1" applyAlignment="1" applyProtection="1">
      <alignment horizontal="left" wrapText="1" indent="1"/>
      <protection locked="0"/>
    </xf>
    <xf numFmtId="0" fontId="1" fillId="2" borderId="42" xfId="0" applyFont="1" applyFill="1" applyBorder="1" applyAlignment="1" applyProtection="1">
      <alignment horizontal="left" wrapText="1" indent="1"/>
      <protection locked="0"/>
    </xf>
    <xf numFmtId="0" fontId="1" fillId="2" borderId="0" xfId="0" applyFont="1" applyFill="1" applyBorder="1" applyAlignment="1" applyProtection="1">
      <alignment horizontal="left" wrapText="1" indent="1"/>
      <protection locked="0"/>
    </xf>
    <xf numFmtId="0" fontId="14" fillId="2" borderId="0" xfId="0" applyFont="1" applyFill="1" applyAlignment="1">
      <alignment horizontal="left" indent="1"/>
    </xf>
    <xf numFmtId="0" fontId="0" fillId="2" borderId="41" xfId="0" applyFill="1" applyBorder="1" applyAlignment="1">
      <alignment horizontal="left" indent="1"/>
    </xf>
    <xf numFmtId="0" fontId="0" fillId="2" borderId="39" xfId="0" applyFill="1" applyBorder="1" applyAlignment="1">
      <alignment horizontal="left" indent="1"/>
    </xf>
    <xf numFmtId="0" fontId="14" fillId="2" borderId="42" xfId="0" applyFont="1" applyFill="1" applyBorder="1" applyAlignment="1">
      <alignment horizontal="left" indent="1"/>
    </xf>
    <xf numFmtId="0" fontId="17" fillId="2" borderId="40" xfId="0" applyFont="1" applyFill="1" applyBorder="1" applyAlignment="1">
      <alignment horizontal="left" indent="1"/>
    </xf>
    <xf numFmtId="0" fontId="18" fillId="2" borderId="48" xfId="0" applyFont="1" applyFill="1" applyBorder="1" applyAlignment="1">
      <alignment horizontal="left" indent="1"/>
    </xf>
    <xf numFmtId="0" fontId="0" fillId="2" borderId="40" xfId="0" applyFill="1" applyBorder="1" applyAlignment="1">
      <alignment horizontal="left" indent="1"/>
    </xf>
    <xf numFmtId="0" fontId="14" fillId="2" borderId="48" xfId="0" applyFont="1" applyFill="1" applyBorder="1" applyAlignment="1">
      <alignment horizontal="left" indent="1"/>
    </xf>
    <xf numFmtId="0" fontId="1" fillId="2" borderId="49" xfId="0" applyFont="1" applyFill="1" applyBorder="1" applyAlignment="1" applyProtection="1">
      <alignment horizontal="left" indent="1"/>
      <protection locked="0"/>
    </xf>
    <xf numFmtId="0" fontId="14" fillId="2" borderId="49" xfId="0" applyFont="1" applyFill="1" applyBorder="1" applyAlignment="1">
      <alignment horizontal="left" indent="1"/>
    </xf>
    <xf numFmtId="0" fontId="1" fillId="2" borderId="19" xfId="0" applyFont="1" applyFill="1" applyBorder="1" applyAlignment="1" applyProtection="1">
      <alignment horizontal="left" indent="1"/>
      <protection locked="0"/>
    </xf>
    <xf numFmtId="0" fontId="14" fillId="2" borderId="19" xfId="0" applyFont="1" applyFill="1" applyBorder="1" applyAlignment="1">
      <alignment horizontal="left" indent="1"/>
    </xf>
    <xf numFmtId="0" fontId="16" fillId="2" borderId="42" xfId="0" applyFont="1" applyFill="1" applyBorder="1" applyAlignment="1" applyProtection="1">
      <alignment horizontal="left" indent="1"/>
      <protection locked="0"/>
    </xf>
    <xf numFmtId="0" fontId="14" fillId="2" borderId="45" xfId="0" applyFont="1" applyFill="1" applyBorder="1" applyAlignment="1">
      <alignment horizontal="left" indent="1"/>
    </xf>
    <xf numFmtId="0" fontId="16" fillId="2" borderId="36" xfId="0" applyFont="1" applyFill="1" applyBorder="1" applyAlignment="1" applyProtection="1">
      <alignment horizontal="left" indent="1"/>
      <protection locked="0"/>
    </xf>
    <xf numFmtId="0" fontId="17" fillId="2" borderId="41" xfId="0" applyFont="1" applyFill="1" applyBorder="1" applyAlignment="1">
      <alignment horizontal="left" indent="1"/>
    </xf>
    <xf numFmtId="0" fontId="17" fillId="2" borderId="39" xfId="0" applyFont="1" applyFill="1" applyBorder="1" applyAlignment="1">
      <alignment horizontal="left" indent="1"/>
    </xf>
    <xf numFmtId="0" fontId="18" fillId="2" borderId="42" xfId="0" applyFont="1" applyFill="1" applyBorder="1" applyAlignment="1">
      <alignment horizontal="left" indent="1"/>
    </xf>
    <xf numFmtId="0" fontId="14" fillId="2" borderId="19" xfId="0" applyFont="1" applyFill="1" applyBorder="1" applyAlignment="1">
      <alignment horizontal="center"/>
    </xf>
    <xf numFmtId="3" fontId="0" fillId="2" borderId="0" xfId="0" applyNumberFormat="1" applyFill="1" applyAlignment="1">
      <alignment horizontal="right"/>
    </xf>
    <xf numFmtId="3" fontId="18" fillId="0" borderId="15" xfId="0" applyNumberFormat="1" applyFont="1" applyFill="1" applyBorder="1" applyAlignment="1">
      <alignment horizontal="right" indent="1"/>
    </xf>
    <xf numFmtId="0" fontId="10" fillId="2" borderId="0" xfId="1" applyFont="1" applyFill="1" applyAlignment="1">
      <alignment horizontal="left"/>
    </xf>
    <xf numFmtId="0" fontId="14" fillId="2" borderId="0" xfId="0" applyFont="1" applyFill="1" applyBorder="1" applyAlignment="1">
      <alignment horizontal="center" wrapText="1"/>
    </xf>
  </cellXfs>
  <cellStyles count="3">
    <cellStyle name="Normální" xfId="0" builtinId="0"/>
    <cellStyle name="normální 2" xfId="1" xr:uid="{00000000-0005-0000-0000-000001000000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1"/>
  <sheetViews>
    <sheetView workbookViewId="0">
      <selection activeCell="K2" sqref="K2"/>
    </sheetView>
  </sheetViews>
  <sheetFormatPr defaultRowHeight="15" x14ac:dyDescent="0.25"/>
  <cols>
    <col min="1" max="1" width="37.7109375" customWidth="1"/>
    <col min="2" max="7" width="9.42578125" customWidth="1"/>
    <col min="8" max="8" width="9.42578125" style="12" customWidth="1"/>
    <col min="9" max="14" width="9.42578125" customWidth="1"/>
  </cols>
  <sheetData>
    <row r="1" spans="1:15" x14ac:dyDescent="0.25">
      <c r="G1" s="11"/>
      <c r="H1" s="19"/>
      <c r="I1" s="9"/>
      <c r="K1" s="11" t="s">
        <v>21</v>
      </c>
      <c r="L1" s="9"/>
      <c r="M1" s="9"/>
    </row>
    <row r="2" spans="1:15" x14ac:dyDescent="0.25">
      <c r="A2" s="1"/>
      <c r="B2" s="2"/>
      <c r="C2" s="5"/>
      <c r="D2" s="3"/>
      <c r="E2" s="4"/>
      <c r="F2" s="1"/>
      <c r="G2" s="5"/>
      <c r="H2" s="20"/>
      <c r="I2" s="4"/>
      <c r="J2" s="1"/>
      <c r="K2" s="5" t="s">
        <v>84</v>
      </c>
      <c r="L2" s="3"/>
      <c r="M2" s="4"/>
    </row>
    <row r="3" spans="1:15" s="12" customFormat="1" x14ac:dyDescent="0.25">
      <c r="A3" s="10"/>
      <c r="B3" s="25"/>
      <c r="C3" s="21"/>
      <c r="D3" s="21"/>
      <c r="E3" s="21"/>
      <c r="F3" s="10"/>
      <c r="G3" s="21"/>
      <c r="H3" s="21"/>
      <c r="I3" s="21"/>
      <c r="J3" s="10"/>
      <c r="K3" s="21" t="s">
        <v>82</v>
      </c>
      <c r="L3" s="21"/>
      <c r="M3" s="21"/>
    </row>
    <row r="4" spans="1:15" s="12" customFormat="1" x14ac:dyDescent="0.25">
      <c r="A4" s="10"/>
      <c r="B4" s="10"/>
      <c r="C4" s="22"/>
      <c r="D4" s="22"/>
      <c r="E4" s="10"/>
      <c r="F4" s="10"/>
      <c r="G4" s="200"/>
      <c r="H4" s="200"/>
      <c r="I4" s="200"/>
      <c r="J4" s="26"/>
      <c r="K4" s="200" t="s">
        <v>83</v>
      </c>
      <c r="L4" s="200"/>
      <c r="M4" s="200"/>
    </row>
    <row r="5" spans="1:15" s="12" customFormat="1" x14ac:dyDescent="0.25">
      <c r="A5" s="10"/>
      <c r="B5" s="10"/>
      <c r="C5" s="22"/>
      <c r="D5" s="22"/>
      <c r="E5" s="10"/>
      <c r="F5" s="10"/>
      <c r="G5" s="22"/>
      <c r="H5" s="22"/>
      <c r="I5" s="27"/>
      <c r="J5" s="10"/>
      <c r="K5" s="10"/>
      <c r="L5" s="10"/>
    </row>
    <row r="6" spans="1:15" s="12" customForma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5" s="12" customFormat="1" ht="18" x14ac:dyDescent="0.25">
      <c r="A7" s="44" t="s">
        <v>77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</row>
    <row r="8" spans="1:15" s="12" customFormat="1" ht="18" x14ac:dyDescent="0.25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15" s="12" customFormat="1" ht="15.75" thickBot="1" x14ac:dyDescent="0.3">
      <c r="A9" s="10"/>
      <c r="B9" s="30"/>
      <c r="C9" s="30"/>
      <c r="D9" s="10"/>
      <c r="E9" s="30"/>
      <c r="F9" s="30"/>
      <c r="G9" s="30"/>
      <c r="H9" s="10"/>
      <c r="I9" s="10"/>
      <c r="J9" s="30"/>
      <c r="K9" s="30"/>
      <c r="L9" s="21"/>
      <c r="M9" s="21"/>
      <c r="N9" s="21"/>
      <c r="O9" s="20" t="s">
        <v>67</v>
      </c>
    </row>
    <row r="10" spans="1:15" x14ac:dyDescent="0.25">
      <c r="A10" s="31" t="s">
        <v>0</v>
      </c>
      <c r="B10" s="69" t="s">
        <v>12</v>
      </c>
      <c r="C10" s="69" t="s">
        <v>16</v>
      </c>
      <c r="D10" s="69" t="s">
        <v>17</v>
      </c>
      <c r="E10" s="69" t="s">
        <v>20</v>
      </c>
      <c r="F10" s="69" t="s">
        <v>22</v>
      </c>
      <c r="G10" s="69" t="s">
        <v>74</v>
      </c>
      <c r="H10" s="69" t="s">
        <v>75</v>
      </c>
      <c r="I10" s="69" t="s">
        <v>81</v>
      </c>
      <c r="J10" s="69" t="s">
        <v>80</v>
      </c>
      <c r="K10" s="69" t="s">
        <v>19</v>
      </c>
      <c r="L10" s="97" t="s">
        <v>23</v>
      </c>
      <c r="M10" s="98" t="s">
        <v>72</v>
      </c>
      <c r="N10" s="99" t="s">
        <v>73</v>
      </c>
      <c r="O10" s="99" t="s">
        <v>79</v>
      </c>
    </row>
    <row r="11" spans="1:15" ht="15.75" thickBot="1" x14ac:dyDescent="0.3">
      <c r="A11" s="32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100"/>
      <c r="M11" s="101"/>
      <c r="N11" s="102"/>
      <c r="O11" s="102"/>
    </row>
    <row r="12" spans="1:15" x14ac:dyDescent="0.25">
      <c r="A12" s="33"/>
      <c r="B12" s="71"/>
      <c r="C12" s="71"/>
      <c r="D12" s="71"/>
      <c r="E12" s="72"/>
      <c r="F12" s="71"/>
      <c r="G12" s="73"/>
      <c r="H12" s="71"/>
      <c r="I12" s="71"/>
      <c r="J12" s="71"/>
      <c r="K12" s="71"/>
      <c r="L12" s="73"/>
      <c r="M12" s="98"/>
      <c r="N12" s="99"/>
      <c r="O12" s="99"/>
    </row>
    <row r="13" spans="1:15" x14ac:dyDescent="0.25">
      <c r="A13" s="34" t="s">
        <v>1</v>
      </c>
      <c r="B13" s="74">
        <v>84054</v>
      </c>
      <c r="C13" s="74">
        <v>90201</v>
      </c>
      <c r="D13" s="74">
        <v>91160</v>
      </c>
      <c r="E13" s="74">
        <v>93425</v>
      </c>
      <c r="F13" s="74">
        <v>95491</v>
      </c>
      <c r="G13" s="74">
        <v>98010</v>
      </c>
      <c r="H13" s="74">
        <v>143263</v>
      </c>
      <c r="I13" s="74">
        <v>141380</v>
      </c>
      <c r="J13" s="74">
        <v>151700</v>
      </c>
      <c r="K13" s="74">
        <v>141380</v>
      </c>
      <c r="L13" s="74">
        <v>141380</v>
      </c>
      <c r="M13" s="74">
        <v>141380</v>
      </c>
      <c r="N13" s="103">
        <v>141380</v>
      </c>
      <c r="O13" s="103">
        <v>141380</v>
      </c>
    </row>
    <row r="14" spans="1:15" x14ac:dyDescent="0.25">
      <c r="A14" s="34" t="s">
        <v>2</v>
      </c>
      <c r="B14" s="74">
        <v>52702</v>
      </c>
      <c r="C14" s="74">
        <v>40166</v>
      </c>
      <c r="D14" s="74">
        <v>49418</v>
      </c>
      <c r="E14" s="74">
        <v>55553</v>
      </c>
      <c r="F14" s="74">
        <v>125148</v>
      </c>
      <c r="G14" s="74">
        <v>137585</v>
      </c>
      <c r="H14" s="74">
        <v>89648</v>
      </c>
      <c r="I14" s="74">
        <v>27100</v>
      </c>
      <c r="J14" s="74">
        <v>30777</v>
      </c>
      <c r="K14" s="74">
        <v>33450</v>
      </c>
      <c r="L14" s="74">
        <v>33450</v>
      </c>
      <c r="M14" s="74">
        <v>33450</v>
      </c>
      <c r="N14" s="103">
        <v>33450</v>
      </c>
      <c r="O14" s="103">
        <v>33450</v>
      </c>
    </row>
    <row r="15" spans="1:15" x14ac:dyDescent="0.25">
      <c r="A15" s="35" t="s">
        <v>3</v>
      </c>
      <c r="B15" s="74">
        <v>0</v>
      </c>
      <c r="C15" s="74">
        <v>0</v>
      </c>
      <c r="D15" s="74">
        <v>0</v>
      </c>
      <c r="E15" s="74">
        <v>0</v>
      </c>
      <c r="F15" s="74">
        <v>0</v>
      </c>
      <c r="G15" s="75">
        <v>0</v>
      </c>
      <c r="H15" s="74">
        <v>2110</v>
      </c>
      <c r="I15" s="74">
        <v>0</v>
      </c>
      <c r="J15" s="74">
        <v>0</v>
      </c>
      <c r="K15" s="74">
        <v>0</v>
      </c>
      <c r="L15" s="74">
        <v>0</v>
      </c>
      <c r="M15" s="74">
        <v>0</v>
      </c>
      <c r="N15" s="103">
        <v>0</v>
      </c>
      <c r="O15" s="103">
        <v>0</v>
      </c>
    </row>
    <row r="16" spans="1:15" ht="15.75" thickBot="1" x14ac:dyDescent="0.3">
      <c r="A16" s="36" t="s">
        <v>4</v>
      </c>
      <c r="B16" s="76">
        <f>B13+B14+B15</f>
        <v>136756</v>
      </c>
      <c r="C16" s="76">
        <f t="shared" ref="C16:G16" si="0">C13+C14</f>
        <v>130367</v>
      </c>
      <c r="D16" s="76">
        <f t="shared" si="0"/>
        <v>140578</v>
      </c>
      <c r="E16" s="76">
        <f t="shared" si="0"/>
        <v>148978</v>
      </c>
      <c r="F16" s="76">
        <f t="shared" si="0"/>
        <v>220639</v>
      </c>
      <c r="G16" s="76">
        <f t="shared" si="0"/>
        <v>235595</v>
      </c>
      <c r="H16" s="76">
        <f>H13+H14+H15</f>
        <v>235021</v>
      </c>
      <c r="I16" s="76">
        <f t="shared" ref="I16:J16" si="1">I13+I14</f>
        <v>168480</v>
      </c>
      <c r="J16" s="76">
        <f t="shared" si="1"/>
        <v>182477</v>
      </c>
      <c r="K16" s="76">
        <f t="shared" ref="K16:L16" si="2">K13+K14</f>
        <v>174830</v>
      </c>
      <c r="L16" s="104">
        <f t="shared" si="2"/>
        <v>174830</v>
      </c>
      <c r="M16" s="105">
        <f t="shared" ref="M16:N16" si="3">M13+M14</f>
        <v>174830</v>
      </c>
      <c r="N16" s="106">
        <f t="shared" si="3"/>
        <v>174830</v>
      </c>
      <c r="O16" s="106">
        <f t="shared" ref="O16" si="4">O13+O14</f>
        <v>174830</v>
      </c>
    </row>
    <row r="17" spans="1:15" x14ac:dyDescent="0.25">
      <c r="A17" s="33"/>
      <c r="B17" s="77"/>
      <c r="C17" s="77"/>
      <c r="D17" s="77"/>
      <c r="E17" s="78"/>
      <c r="F17" s="77"/>
      <c r="G17" s="79"/>
      <c r="H17" s="77"/>
      <c r="I17" s="77"/>
      <c r="J17" s="77"/>
      <c r="K17" s="77"/>
      <c r="L17" s="79"/>
      <c r="M17" s="107"/>
      <c r="N17" s="108"/>
      <c r="O17" s="108"/>
    </row>
    <row r="18" spans="1:15" x14ac:dyDescent="0.25">
      <c r="A18" s="35" t="s">
        <v>5</v>
      </c>
      <c r="B18" s="74">
        <v>1451158</v>
      </c>
      <c r="C18" s="74">
        <v>960151</v>
      </c>
      <c r="D18" s="74">
        <v>1067184</v>
      </c>
      <c r="E18" s="80">
        <v>1762868</v>
      </c>
      <c r="F18" s="80">
        <v>762879</v>
      </c>
      <c r="G18" s="80">
        <v>1004709</v>
      </c>
      <c r="H18" s="80">
        <v>805930</v>
      </c>
      <c r="I18" s="80">
        <v>660983</v>
      </c>
      <c r="J18" s="80">
        <v>663780</v>
      </c>
      <c r="K18" s="80">
        <v>575836</v>
      </c>
      <c r="L18" s="80">
        <v>575836</v>
      </c>
      <c r="M18" s="80">
        <v>575836</v>
      </c>
      <c r="N18" s="109">
        <v>575836</v>
      </c>
      <c r="O18" s="109">
        <v>575836</v>
      </c>
    </row>
    <row r="19" spans="1:15" x14ac:dyDescent="0.25">
      <c r="A19" s="35" t="s">
        <v>13</v>
      </c>
      <c r="B19" s="74">
        <v>260210</v>
      </c>
      <c r="C19" s="74">
        <v>269035</v>
      </c>
      <c r="D19" s="74">
        <v>312756</v>
      </c>
      <c r="E19" s="80">
        <v>320138</v>
      </c>
      <c r="F19" s="80">
        <v>334419</v>
      </c>
      <c r="G19" s="80">
        <v>345276</v>
      </c>
      <c r="H19" s="80">
        <v>352421</v>
      </c>
      <c r="I19" s="80">
        <v>354317</v>
      </c>
      <c r="J19" s="80">
        <v>357379</v>
      </c>
      <c r="K19" s="80">
        <v>354317</v>
      </c>
      <c r="L19" s="80">
        <v>354317</v>
      </c>
      <c r="M19" s="80">
        <v>354317</v>
      </c>
      <c r="N19" s="109">
        <v>354317</v>
      </c>
      <c r="O19" s="109">
        <v>354317</v>
      </c>
    </row>
    <row r="20" spans="1:15" x14ac:dyDescent="0.25">
      <c r="A20" s="35" t="s">
        <v>14</v>
      </c>
      <c r="B20" s="74">
        <v>60260</v>
      </c>
      <c r="C20" s="74">
        <v>59910</v>
      </c>
      <c r="D20" s="74">
        <v>61062</v>
      </c>
      <c r="E20" s="80">
        <v>68228</v>
      </c>
      <c r="F20" s="80">
        <v>71952</v>
      </c>
      <c r="G20" s="80">
        <v>81805</v>
      </c>
      <c r="H20" s="80">
        <v>84736</v>
      </c>
      <c r="I20" s="80">
        <v>88792</v>
      </c>
      <c r="J20" s="80">
        <v>88527</v>
      </c>
      <c r="K20" s="80">
        <v>88792</v>
      </c>
      <c r="L20" s="80">
        <v>88792</v>
      </c>
      <c r="M20" s="80">
        <v>88792</v>
      </c>
      <c r="N20" s="109">
        <v>88792</v>
      </c>
      <c r="O20" s="109">
        <v>88792</v>
      </c>
    </row>
    <row r="21" spans="1:15" ht="15.75" thickBot="1" x14ac:dyDescent="0.3">
      <c r="A21" s="36" t="s">
        <v>6</v>
      </c>
      <c r="B21" s="76">
        <f t="shared" ref="B21:H21" si="5">B16+B18</f>
        <v>1587914</v>
      </c>
      <c r="C21" s="76">
        <f t="shared" si="5"/>
        <v>1090518</v>
      </c>
      <c r="D21" s="76">
        <f t="shared" si="5"/>
        <v>1207762</v>
      </c>
      <c r="E21" s="76">
        <f>E16+E18</f>
        <v>1911846</v>
      </c>
      <c r="F21" s="76">
        <f>F16+F18</f>
        <v>983518</v>
      </c>
      <c r="G21" s="76">
        <f>G16+G18</f>
        <v>1240304</v>
      </c>
      <c r="H21" s="76">
        <f t="shared" si="5"/>
        <v>1040951</v>
      </c>
      <c r="I21" s="76">
        <f t="shared" ref="I21:J21" si="6">I16+I18</f>
        <v>829463</v>
      </c>
      <c r="J21" s="76">
        <f t="shared" si="6"/>
        <v>846257</v>
      </c>
      <c r="K21" s="76">
        <f t="shared" ref="K21:L21" si="7">K16+K18</f>
        <v>750666</v>
      </c>
      <c r="L21" s="104">
        <f t="shared" si="7"/>
        <v>750666</v>
      </c>
      <c r="M21" s="105">
        <f t="shared" ref="M21:N21" si="8">M16+M18</f>
        <v>750666</v>
      </c>
      <c r="N21" s="106">
        <f t="shared" si="8"/>
        <v>750666</v>
      </c>
      <c r="O21" s="106">
        <f t="shared" ref="O21" si="9">O16+O18</f>
        <v>750666</v>
      </c>
    </row>
    <row r="22" spans="1:15" ht="15.75" thickBot="1" x14ac:dyDescent="0.3">
      <c r="A22" s="37"/>
      <c r="B22" s="81"/>
      <c r="C22" s="81"/>
      <c r="D22" s="81"/>
      <c r="E22" s="82"/>
      <c r="F22" s="81"/>
      <c r="G22" s="79"/>
      <c r="H22" s="77"/>
      <c r="I22" s="77"/>
      <c r="J22" s="77"/>
      <c r="K22" s="77"/>
      <c r="L22" s="79"/>
      <c r="M22" s="110"/>
      <c r="N22" s="111"/>
      <c r="O22" s="111"/>
    </row>
    <row r="23" spans="1:15" x14ac:dyDescent="0.25">
      <c r="A23" s="38" t="s">
        <v>7</v>
      </c>
      <c r="B23" s="83">
        <v>717372</v>
      </c>
      <c r="C23" s="83">
        <v>691970</v>
      </c>
      <c r="D23" s="83">
        <v>777769</v>
      </c>
      <c r="E23" s="83">
        <v>847404</v>
      </c>
      <c r="F23" s="83">
        <v>915249</v>
      </c>
      <c r="G23" s="83">
        <v>934735</v>
      </c>
      <c r="H23" s="83">
        <v>829584</v>
      </c>
      <c r="I23" s="83">
        <v>678742</v>
      </c>
      <c r="J23" s="83">
        <v>709500</v>
      </c>
      <c r="K23" s="83">
        <v>678742</v>
      </c>
      <c r="L23" s="83">
        <v>678742</v>
      </c>
      <c r="M23" s="83">
        <v>678742</v>
      </c>
      <c r="N23" s="112">
        <v>678742</v>
      </c>
      <c r="O23" s="112">
        <v>678742</v>
      </c>
    </row>
    <row r="24" spans="1:15" x14ac:dyDescent="0.25">
      <c r="A24" s="34" t="s">
        <v>8</v>
      </c>
      <c r="B24" s="84">
        <v>791576</v>
      </c>
      <c r="C24" s="84">
        <v>380027</v>
      </c>
      <c r="D24" s="84">
        <v>407435</v>
      </c>
      <c r="E24" s="85">
        <v>597726</v>
      </c>
      <c r="F24" s="84">
        <v>881851</v>
      </c>
      <c r="G24" s="86">
        <v>294585</v>
      </c>
      <c r="H24" s="84">
        <v>140872</v>
      </c>
      <c r="I24" s="84">
        <v>150721</v>
      </c>
      <c r="J24" s="84">
        <v>190237</v>
      </c>
      <c r="K24" s="84">
        <v>71924</v>
      </c>
      <c r="L24" s="84">
        <v>71924</v>
      </c>
      <c r="M24" s="84">
        <v>71924</v>
      </c>
      <c r="N24" s="113">
        <v>71924</v>
      </c>
      <c r="O24" s="113">
        <v>71924</v>
      </c>
    </row>
    <row r="25" spans="1:15" ht="15.75" thickBot="1" x14ac:dyDescent="0.3">
      <c r="A25" s="36" t="s">
        <v>9</v>
      </c>
      <c r="B25" s="76">
        <f t="shared" ref="B25:H25" si="10">B23+B24</f>
        <v>1508948</v>
      </c>
      <c r="C25" s="76">
        <f t="shared" si="10"/>
        <v>1071997</v>
      </c>
      <c r="D25" s="76">
        <f t="shared" si="10"/>
        <v>1185204</v>
      </c>
      <c r="E25" s="76">
        <f t="shared" si="10"/>
        <v>1445130</v>
      </c>
      <c r="F25" s="76">
        <f t="shared" si="10"/>
        <v>1797100</v>
      </c>
      <c r="G25" s="76">
        <f t="shared" si="10"/>
        <v>1229320</v>
      </c>
      <c r="H25" s="76">
        <f t="shared" si="10"/>
        <v>970456</v>
      </c>
      <c r="I25" s="76">
        <f t="shared" ref="I25:J25" si="11">I23+I24</f>
        <v>829463</v>
      </c>
      <c r="J25" s="76">
        <f t="shared" si="11"/>
        <v>899737</v>
      </c>
      <c r="K25" s="76">
        <f t="shared" ref="K25:L25" si="12">K23+K24</f>
        <v>750666</v>
      </c>
      <c r="L25" s="104">
        <f t="shared" si="12"/>
        <v>750666</v>
      </c>
      <c r="M25" s="105">
        <f t="shared" ref="M25:N25" si="13">M23+M24</f>
        <v>750666</v>
      </c>
      <c r="N25" s="106">
        <f t="shared" si="13"/>
        <v>750666</v>
      </c>
      <c r="O25" s="106">
        <f t="shared" ref="O25" si="14">O23+O24</f>
        <v>750666</v>
      </c>
    </row>
    <row r="26" spans="1:15" ht="15.75" thickBot="1" x14ac:dyDescent="0.3">
      <c r="A26" s="39"/>
      <c r="B26" s="81"/>
      <c r="C26" s="81"/>
      <c r="D26" s="81"/>
      <c r="E26" s="82"/>
      <c r="F26" s="81"/>
      <c r="G26" s="87"/>
      <c r="H26" s="81"/>
      <c r="I26" s="81"/>
      <c r="J26" s="81"/>
      <c r="K26" s="81"/>
      <c r="L26" s="87"/>
      <c r="M26" s="114"/>
      <c r="N26" s="115"/>
      <c r="O26" s="115"/>
    </row>
    <row r="27" spans="1:15" ht="15.75" thickBot="1" x14ac:dyDescent="0.3">
      <c r="A27" s="40" t="s">
        <v>10</v>
      </c>
      <c r="B27" s="88">
        <f t="shared" ref="B27:J27" si="15">B21-B25</f>
        <v>78966</v>
      </c>
      <c r="C27" s="88">
        <f t="shared" si="15"/>
        <v>18521</v>
      </c>
      <c r="D27" s="88">
        <f t="shared" si="15"/>
        <v>22558</v>
      </c>
      <c r="E27" s="88">
        <f t="shared" si="15"/>
        <v>466716</v>
      </c>
      <c r="F27" s="88">
        <f t="shared" si="15"/>
        <v>-813582</v>
      </c>
      <c r="G27" s="88">
        <f t="shared" si="15"/>
        <v>10984</v>
      </c>
      <c r="H27" s="88">
        <f t="shared" si="15"/>
        <v>70495</v>
      </c>
      <c r="I27" s="88">
        <f t="shared" si="15"/>
        <v>0</v>
      </c>
      <c r="J27" s="88">
        <f t="shared" si="15"/>
        <v>-53480</v>
      </c>
      <c r="K27" s="88">
        <f t="shared" ref="K27:L27" si="16">K21-K25</f>
        <v>0</v>
      </c>
      <c r="L27" s="116">
        <f t="shared" si="16"/>
        <v>0</v>
      </c>
      <c r="M27" s="117">
        <f t="shared" ref="M27:N27" si="17">M21-M25</f>
        <v>0</v>
      </c>
      <c r="N27" s="118">
        <f t="shared" si="17"/>
        <v>0</v>
      </c>
      <c r="O27" s="118">
        <f t="shared" ref="O27" si="18">O21-O25</f>
        <v>0</v>
      </c>
    </row>
    <row r="28" spans="1:15" x14ac:dyDescent="0.25">
      <c r="A28" s="41"/>
      <c r="B28" s="89"/>
      <c r="C28" s="89"/>
      <c r="D28" s="89"/>
      <c r="E28" s="89"/>
      <c r="F28" s="89"/>
      <c r="G28" s="90"/>
      <c r="H28" s="89"/>
      <c r="I28" s="89"/>
      <c r="J28" s="89"/>
      <c r="K28" s="89"/>
      <c r="L28" s="90"/>
      <c r="M28" s="119"/>
      <c r="N28" s="120"/>
      <c r="O28" s="120"/>
    </row>
    <row r="29" spans="1:15" ht="24.75" customHeight="1" x14ac:dyDescent="0.25">
      <c r="A29" s="42" t="s">
        <v>11</v>
      </c>
      <c r="B29" s="91">
        <v>0</v>
      </c>
      <c r="C29" s="91">
        <v>0</v>
      </c>
      <c r="D29" s="91">
        <v>0</v>
      </c>
      <c r="E29" s="92">
        <v>0</v>
      </c>
      <c r="F29" s="91">
        <v>0</v>
      </c>
      <c r="G29" s="93">
        <v>0</v>
      </c>
      <c r="H29" s="91">
        <v>0</v>
      </c>
      <c r="I29" s="91">
        <v>0</v>
      </c>
      <c r="J29" s="91">
        <v>0</v>
      </c>
      <c r="K29" s="91">
        <v>0</v>
      </c>
      <c r="L29" s="93">
        <v>0</v>
      </c>
      <c r="M29" s="121">
        <v>0</v>
      </c>
      <c r="N29" s="122">
        <v>0</v>
      </c>
      <c r="O29" s="122">
        <v>0</v>
      </c>
    </row>
    <row r="30" spans="1:15" ht="15.75" thickBot="1" x14ac:dyDescent="0.3">
      <c r="A30" s="43" t="s">
        <v>15</v>
      </c>
      <c r="B30" s="94">
        <v>0</v>
      </c>
      <c r="C30" s="94">
        <v>0</v>
      </c>
      <c r="D30" s="94">
        <v>0</v>
      </c>
      <c r="E30" s="95">
        <v>0</v>
      </c>
      <c r="F30" s="94">
        <v>0</v>
      </c>
      <c r="G30" s="96">
        <v>0</v>
      </c>
      <c r="H30" s="94">
        <v>0</v>
      </c>
      <c r="I30" s="94">
        <v>0</v>
      </c>
      <c r="J30" s="94">
        <v>0</v>
      </c>
      <c r="K30" s="94">
        <v>0</v>
      </c>
      <c r="L30" s="96">
        <v>0</v>
      </c>
      <c r="M30" s="123">
        <v>0</v>
      </c>
      <c r="N30" s="124">
        <v>0</v>
      </c>
      <c r="O30" s="124">
        <v>0</v>
      </c>
    </row>
    <row r="33" spans="1:12" x14ac:dyDescent="0.25">
      <c r="A33" s="6"/>
      <c r="B33" s="6"/>
      <c r="C33" s="6"/>
      <c r="D33" s="6"/>
      <c r="E33" s="6"/>
      <c r="F33" s="6"/>
      <c r="G33" s="6"/>
      <c r="H33" s="23"/>
      <c r="I33" s="6"/>
      <c r="J33" s="6"/>
      <c r="K33" s="6"/>
      <c r="L33" s="6"/>
    </row>
    <row r="34" spans="1:12" x14ac:dyDescent="0.25">
      <c r="A34" s="6"/>
      <c r="B34" s="6"/>
      <c r="C34" s="7"/>
      <c r="D34" s="7"/>
      <c r="E34" s="7"/>
      <c r="F34" s="7"/>
      <c r="G34" s="7"/>
      <c r="H34" s="24"/>
      <c r="I34" s="6"/>
      <c r="J34" s="6"/>
      <c r="K34" s="6"/>
      <c r="L34" s="6"/>
    </row>
    <row r="35" spans="1:12" x14ac:dyDescent="0.25">
      <c r="A35" s="6"/>
      <c r="B35" s="6"/>
      <c r="C35" s="7"/>
      <c r="D35" s="7"/>
      <c r="E35" s="7"/>
      <c r="F35" s="7"/>
      <c r="G35" s="7"/>
      <c r="H35" s="24"/>
      <c r="I35" s="6"/>
      <c r="J35" s="6"/>
      <c r="K35" s="6"/>
      <c r="L35" s="6"/>
    </row>
    <row r="36" spans="1:12" x14ac:dyDescent="0.25">
      <c r="A36" s="6"/>
      <c r="B36" s="8"/>
      <c r="C36" s="7"/>
      <c r="D36" s="7"/>
      <c r="E36" s="7"/>
      <c r="F36" s="7"/>
      <c r="G36" s="7"/>
      <c r="H36" s="24"/>
      <c r="I36" s="6"/>
      <c r="J36" s="6"/>
      <c r="K36" s="6"/>
      <c r="L36" s="6"/>
    </row>
    <row r="37" spans="1:12" x14ac:dyDescent="0.25">
      <c r="A37" s="6"/>
      <c r="B37" s="6"/>
      <c r="C37" s="7"/>
      <c r="D37" s="7"/>
      <c r="E37" s="7"/>
      <c r="F37" s="7"/>
      <c r="G37" s="7"/>
      <c r="H37" s="24"/>
      <c r="I37" s="6"/>
      <c r="J37" s="6"/>
      <c r="K37" s="6"/>
      <c r="L37" s="6"/>
    </row>
    <row r="38" spans="1:12" x14ac:dyDescent="0.25">
      <c r="A38" s="6"/>
      <c r="B38" s="6"/>
      <c r="C38" s="7"/>
      <c r="D38" s="7"/>
      <c r="E38" s="7"/>
      <c r="F38" s="7"/>
      <c r="G38" s="7"/>
      <c r="H38" s="24"/>
      <c r="I38" s="6"/>
      <c r="J38" s="6"/>
      <c r="K38" s="6"/>
      <c r="L38" s="6"/>
    </row>
    <row r="39" spans="1:12" x14ac:dyDescent="0.25">
      <c r="A39" s="6"/>
      <c r="B39" s="6"/>
      <c r="C39" s="7"/>
      <c r="D39" s="7"/>
      <c r="E39" s="7"/>
      <c r="F39" s="7"/>
      <c r="G39" s="7"/>
      <c r="H39" s="24"/>
      <c r="I39" s="6"/>
      <c r="J39" s="6"/>
      <c r="K39" s="6"/>
      <c r="L39" s="6"/>
    </row>
    <row r="40" spans="1:12" x14ac:dyDescent="0.25">
      <c r="A40" s="6"/>
      <c r="B40" s="6"/>
      <c r="C40" s="7"/>
      <c r="D40" s="7"/>
      <c r="E40" s="7"/>
      <c r="F40" s="7"/>
      <c r="G40" s="7"/>
      <c r="H40" s="24"/>
      <c r="I40" s="6"/>
      <c r="J40" s="6"/>
      <c r="K40" s="6"/>
      <c r="L40" s="6"/>
    </row>
    <row r="41" spans="1:12" x14ac:dyDescent="0.25">
      <c r="A41" s="6"/>
      <c r="B41" s="6"/>
      <c r="C41" s="6"/>
      <c r="D41" s="6"/>
      <c r="E41" s="6"/>
      <c r="F41" s="6"/>
      <c r="G41" s="6"/>
      <c r="H41" s="23"/>
      <c r="I41" s="6"/>
      <c r="J41" s="6"/>
      <c r="K41" s="6"/>
      <c r="L41" s="6"/>
    </row>
  </sheetData>
  <mergeCells count="2">
    <mergeCell ref="G4:I4"/>
    <mergeCell ref="K4:M4"/>
  </mergeCells>
  <phoneticPr fontId="0" type="noConversion"/>
  <pageMargins left="0.15748031496062992" right="0.15748031496062992" top="0.78740157480314965" bottom="0.78740157480314965" header="0.39370078740157483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F138B-4122-4613-933F-E031876246EF}">
  <dimension ref="B1:K164"/>
  <sheetViews>
    <sheetView tabSelected="1" workbookViewId="0">
      <selection activeCell="N66" sqref="M66:N67"/>
    </sheetView>
  </sheetViews>
  <sheetFormatPr defaultRowHeight="15" x14ac:dyDescent="0.25"/>
  <cols>
    <col min="1" max="1" width="6.140625" style="12" customWidth="1"/>
    <col min="2" max="2" width="28.5703125" style="154" customWidth="1"/>
    <col min="3" max="3" width="12.7109375" style="154" customWidth="1"/>
    <col min="4" max="4" width="12.7109375" style="18" hidden="1" customWidth="1"/>
    <col min="5" max="5" width="12.7109375" style="18" customWidth="1"/>
    <col min="6" max="8" width="12.7109375" style="12" customWidth="1"/>
    <col min="9" max="10" width="13" style="12" customWidth="1"/>
    <col min="11" max="16384" width="9.140625" style="12"/>
  </cols>
  <sheetData>
    <row r="1" spans="2:10" ht="15" customHeight="1" x14ac:dyDescent="0.25">
      <c r="G1" s="13"/>
      <c r="H1" s="13"/>
      <c r="I1" s="13"/>
    </row>
    <row r="2" spans="2:10" ht="15" customHeight="1" x14ac:dyDescent="0.25">
      <c r="B2" s="155" t="s">
        <v>78</v>
      </c>
      <c r="C2" s="155"/>
      <c r="D2" s="48"/>
      <c r="E2" s="48"/>
      <c r="F2" s="155"/>
      <c r="G2" s="155"/>
    </row>
    <row r="3" spans="2:10" ht="15" customHeight="1" x14ac:dyDescent="0.25">
      <c r="B3" s="201" t="s">
        <v>18</v>
      </c>
      <c r="C3" s="201"/>
      <c r="D3" s="201"/>
      <c r="E3" s="201"/>
      <c r="F3" s="201"/>
      <c r="G3" s="201"/>
      <c r="H3" s="201"/>
      <c r="I3" s="201"/>
      <c r="J3" s="201"/>
    </row>
    <row r="4" spans="2:10" ht="15" customHeight="1" thickBot="1" x14ac:dyDescent="0.3">
      <c r="B4" s="197"/>
      <c r="C4" s="197"/>
      <c r="D4" s="197"/>
      <c r="E4" s="197"/>
      <c r="F4" s="197"/>
      <c r="G4" s="197"/>
      <c r="H4" s="197"/>
      <c r="I4" s="197"/>
      <c r="J4" s="13" t="s">
        <v>68</v>
      </c>
    </row>
    <row r="5" spans="2:10" ht="30.75" thickBot="1" x14ac:dyDescent="0.3">
      <c r="B5" s="156" t="s">
        <v>76</v>
      </c>
      <c r="C5" s="157"/>
      <c r="D5" s="49">
        <v>2020</v>
      </c>
      <c r="E5" s="140">
        <v>2022</v>
      </c>
      <c r="F5" s="125">
        <v>2023</v>
      </c>
      <c r="G5" s="126">
        <v>2024</v>
      </c>
      <c r="H5" s="126">
        <v>2025</v>
      </c>
      <c r="I5" s="126">
        <v>2026</v>
      </c>
      <c r="J5" s="126">
        <v>2027</v>
      </c>
    </row>
    <row r="6" spans="2:10" ht="5.0999999999999996" customHeight="1" thickBot="1" x14ac:dyDescent="0.3">
      <c r="B6" s="158"/>
      <c r="C6" s="159"/>
      <c r="D6" s="50"/>
      <c r="E6" s="127"/>
      <c r="F6" s="127"/>
      <c r="G6" s="127"/>
      <c r="H6" s="127"/>
      <c r="I6" s="127"/>
      <c r="J6" s="127"/>
    </row>
    <row r="7" spans="2:10" x14ac:dyDescent="0.25">
      <c r="B7" s="160" t="s">
        <v>24</v>
      </c>
      <c r="C7" s="194" t="s">
        <v>25</v>
      </c>
      <c r="D7" s="51">
        <f>D8-D9</f>
        <v>2280</v>
      </c>
      <c r="E7" s="128">
        <v>2280</v>
      </c>
      <c r="F7" s="128">
        <f t="shared" ref="F7:G7" si="0">E7*0.95</f>
        <v>2166</v>
      </c>
      <c r="G7" s="128">
        <f t="shared" si="0"/>
        <v>2057.6999999999998</v>
      </c>
      <c r="H7" s="128">
        <f>G7*0.95</f>
        <v>1954.8149999999998</v>
      </c>
      <c r="I7" s="129">
        <f>H7*0.95</f>
        <v>1857.0742499999997</v>
      </c>
      <c r="J7" s="129">
        <f>I7*0.95</f>
        <v>1764.2205374999996</v>
      </c>
    </row>
    <row r="8" spans="2:10" x14ac:dyDescent="0.25">
      <c r="B8" s="162"/>
      <c r="C8" s="195" t="s">
        <v>26</v>
      </c>
      <c r="D8" s="51">
        <v>6465</v>
      </c>
      <c r="E8" s="129">
        <v>6418</v>
      </c>
      <c r="F8" s="129">
        <f t="shared" ref="F8:G8" si="1">E8+(E8/100*2.5)</f>
        <v>6578.45</v>
      </c>
      <c r="G8" s="129">
        <f t="shared" si="1"/>
        <v>6742.9112500000001</v>
      </c>
      <c r="H8" s="129">
        <f>G8+(G8/100*2)</f>
        <v>6877.7694750000001</v>
      </c>
      <c r="I8" s="129">
        <f>H8+(H8/100*3.5)</f>
        <v>7118.4914066250003</v>
      </c>
      <c r="J8" s="129">
        <f>I8+(I8/100*3.5)</f>
        <v>7367.6386058568751</v>
      </c>
    </row>
    <row r="9" spans="2:10" ht="15.75" thickBot="1" x14ac:dyDescent="0.3">
      <c r="B9" s="162"/>
      <c r="C9" s="196" t="s">
        <v>27</v>
      </c>
      <c r="D9" s="52">
        <v>4185</v>
      </c>
      <c r="E9" s="141">
        <f t="shared" ref="E9:I9" si="2">E8-E7</f>
        <v>4138</v>
      </c>
      <c r="F9" s="130">
        <f t="shared" si="2"/>
        <v>4412.45</v>
      </c>
      <c r="G9" s="131">
        <f t="shared" si="2"/>
        <v>4685.2112500000003</v>
      </c>
      <c r="H9" s="131">
        <f t="shared" si="2"/>
        <v>4922.9544750000005</v>
      </c>
      <c r="I9" s="131">
        <f t="shared" si="2"/>
        <v>5261.4171566250006</v>
      </c>
      <c r="J9" s="131">
        <f t="shared" ref="J9" si="3">J8-J7</f>
        <v>5603.4180683568757</v>
      </c>
    </row>
    <row r="10" spans="2:10" ht="5.0999999999999996" customHeight="1" thickBot="1" x14ac:dyDescent="0.3">
      <c r="B10" s="164"/>
      <c r="C10" s="165"/>
      <c r="D10" s="53"/>
      <c r="E10" s="132"/>
      <c r="F10" s="132"/>
      <c r="G10" s="132"/>
      <c r="H10" s="132"/>
      <c r="I10" s="132"/>
      <c r="J10" s="132"/>
    </row>
    <row r="11" spans="2:10" x14ac:dyDescent="0.25">
      <c r="B11" s="160" t="s">
        <v>28</v>
      </c>
      <c r="C11" s="194" t="s">
        <v>25</v>
      </c>
      <c r="D11" s="51">
        <f>D12-D13</f>
        <v>7206</v>
      </c>
      <c r="E11" s="128">
        <v>7206</v>
      </c>
      <c r="F11" s="128">
        <f t="shared" ref="F11:H11" si="4">E11*0.95</f>
        <v>6845.7</v>
      </c>
      <c r="G11" s="128">
        <f t="shared" si="4"/>
        <v>6503.415</v>
      </c>
      <c r="H11" s="128">
        <f t="shared" si="4"/>
        <v>6178.2442499999997</v>
      </c>
      <c r="I11" s="129">
        <f>H11*0.95</f>
        <v>5869.3320374999994</v>
      </c>
      <c r="J11" s="129">
        <f>I11*0.95</f>
        <v>5575.865435624999</v>
      </c>
    </row>
    <row r="12" spans="2:10" x14ac:dyDescent="0.25">
      <c r="B12" s="162"/>
      <c r="C12" s="195" t="s">
        <v>26</v>
      </c>
      <c r="D12" s="51">
        <v>8333</v>
      </c>
      <c r="E12" s="129">
        <v>8504</v>
      </c>
      <c r="F12" s="129">
        <f t="shared" ref="F12:H12" si="5">E12+(E12/100*2.5)</f>
        <v>8716.6</v>
      </c>
      <c r="G12" s="129">
        <f t="shared" si="5"/>
        <v>8934.5150000000012</v>
      </c>
      <c r="H12" s="129">
        <f t="shared" si="5"/>
        <v>9157.8778750000019</v>
      </c>
      <c r="I12" s="129">
        <f>H12+(H12/100*3.5)</f>
        <v>9478.4036006250026</v>
      </c>
      <c r="J12" s="129">
        <f>I12+(I12/100*3.5)</f>
        <v>9810.1477266468773</v>
      </c>
    </row>
    <row r="13" spans="2:10" ht="15.75" thickBot="1" x14ac:dyDescent="0.3">
      <c r="B13" s="162"/>
      <c r="C13" s="196" t="s">
        <v>27</v>
      </c>
      <c r="D13" s="52">
        <v>1127</v>
      </c>
      <c r="E13" s="141">
        <f t="shared" ref="E13:I13" si="6">E12-E11</f>
        <v>1298</v>
      </c>
      <c r="F13" s="130">
        <f t="shared" si="6"/>
        <v>1870.9000000000005</v>
      </c>
      <c r="G13" s="131">
        <f t="shared" si="6"/>
        <v>2431.1000000000013</v>
      </c>
      <c r="H13" s="131">
        <f t="shared" si="6"/>
        <v>2979.6336250000022</v>
      </c>
      <c r="I13" s="131">
        <f t="shared" si="6"/>
        <v>3609.0715631250032</v>
      </c>
      <c r="J13" s="131">
        <f t="shared" ref="J13" si="7">J12-J11</f>
        <v>4234.2822910218783</v>
      </c>
    </row>
    <row r="14" spans="2:10" ht="5.0999999999999996" customHeight="1" thickBot="1" x14ac:dyDescent="0.3">
      <c r="B14" s="164"/>
      <c r="C14" s="165"/>
      <c r="D14" s="53"/>
      <c r="E14" s="132"/>
      <c r="F14" s="132"/>
      <c r="G14" s="132"/>
      <c r="H14" s="132"/>
      <c r="I14" s="132"/>
      <c r="J14" s="132"/>
    </row>
    <row r="15" spans="2:10" x14ac:dyDescent="0.25">
      <c r="B15" s="160" t="s">
        <v>29</v>
      </c>
      <c r="C15" s="194" t="s">
        <v>25</v>
      </c>
      <c r="D15" s="51">
        <f>D16-D17</f>
        <v>2398</v>
      </c>
      <c r="E15" s="128">
        <v>2398</v>
      </c>
      <c r="F15" s="128">
        <f t="shared" ref="F15:H15" si="8">E15*0.95</f>
        <v>2278.1</v>
      </c>
      <c r="G15" s="128">
        <f t="shared" si="8"/>
        <v>2164.1949999999997</v>
      </c>
      <c r="H15" s="128">
        <f t="shared" si="8"/>
        <v>2055.9852499999997</v>
      </c>
      <c r="I15" s="129">
        <f>H15*0.95</f>
        <v>1953.1859874999996</v>
      </c>
      <c r="J15" s="129">
        <f>I15*0.95</f>
        <v>1855.5266881249995</v>
      </c>
    </row>
    <row r="16" spans="2:10" x14ac:dyDescent="0.25">
      <c r="B16" s="162"/>
      <c r="C16" s="195" t="s">
        <v>26</v>
      </c>
      <c r="D16" s="51">
        <v>3958</v>
      </c>
      <c r="E16" s="129">
        <v>4258</v>
      </c>
      <c r="F16" s="129">
        <f t="shared" ref="F16:J16" si="9">E16+(E16/100*2.5)</f>
        <v>4364.45</v>
      </c>
      <c r="G16" s="129">
        <f t="shared" si="9"/>
        <v>4473.5612499999997</v>
      </c>
      <c r="H16" s="129">
        <f t="shared" si="9"/>
        <v>4585.4002812499994</v>
      </c>
      <c r="I16" s="129">
        <f t="shared" si="9"/>
        <v>4700.0352882812494</v>
      </c>
      <c r="J16" s="129">
        <f t="shared" si="9"/>
        <v>4817.5361704882807</v>
      </c>
    </row>
    <row r="17" spans="2:10" ht="15.75" thickBot="1" x14ac:dyDescent="0.3">
      <c r="B17" s="162"/>
      <c r="C17" s="182" t="s">
        <v>27</v>
      </c>
      <c r="D17" s="54">
        <v>1560</v>
      </c>
      <c r="E17" s="142">
        <f t="shared" ref="E17:I17" si="10">E16-E15</f>
        <v>1860</v>
      </c>
      <c r="F17" s="133">
        <f t="shared" si="10"/>
        <v>2086.35</v>
      </c>
      <c r="G17" s="134">
        <f t="shared" si="10"/>
        <v>2309.36625</v>
      </c>
      <c r="H17" s="134">
        <f t="shared" si="10"/>
        <v>2529.4150312499996</v>
      </c>
      <c r="I17" s="134">
        <f t="shared" si="10"/>
        <v>2746.8493007812499</v>
      </c>
      <c r="J17" s="134">
        <f t="shared" ref="J17" si="11">J16-J15</f>
        <v>2962.0094823632812</v>
      </c>
    </row>
    <row r="18" spans="2:10" ht="5.0999999999999996" customHeight="1" thickBot="1" x14ac:dyDescent="0.3">
      <c r="B18" s="164"/>
      <c r="C18" s="167"/>
      <c r="D18" s="57"/>
      <c r="E18" s="135"/>
      <c r="F18" s="135"/>
      <c r="G18" s="135"/>
      <c r="H18" s="135"/>
      <c r="I18" s="135"/>
      <c r="J18" s="135"/>
    </row>
    <row r="19" spans="2:10" x14ac:dyDescent="0.25">
      <c r="B19" s="160" t="s">
        <v>30</v>
      </c>
      <c r="C19" s="180" t="s">
        <v>25</v>
      </c>
      <c r="D19" s="58">
        <f>D20-D21</f>
        <v>1433</v>
      </c>
      <c r="E19" s="136">
        <v>1433</v>
      </c>
      <c r="F19" s="136">
        <f t="shared" ref="F19:H19" si="12">E19*0.95</f>
        <v>1361.35</v>
      </c>
      <c r="G19" s="136">
        <f t="shared" si="12"/>
        <v>1293.2824999999998</v>
      </c>
      <c r="H19" s="136">
        <f t="shared" si="12"/>
        <v>1228.6183749999998</v>
      </c>
      <c r="I19" s="137">
        <f>H19*0.95</f>
        <v>1167.1874562499997</v>
      </c>
      <c r="J19" s="137">
        <f>I19*0.95</f>
        <v>1108.8280834374998</v>
      </c>
    </row>
    <row r="20" spans="2:10" x14ac:dyDescent="0.25">
      <c r="B20" s="162"/>
      <c r="C20" s="181" t="s">
        <v>26</v>
      </c>
      <c r="D20" s="58">
        <v>2653</v>
      </c>
      <c r="E20" s="137">
        <v>2646</v>
      </c>
      <c r="F20" s="137">
        <f t="shared" ref="F20:J20" si="13">E20+(E20/100*2.5)</f>
        <v>2712.15</v>
      </c>
      <c r="G20" s="137">
        <f t="shared" si="13"/>
        <v>2779.9537500000001</v>
      </c>
      <c r="H20" s="137">
        <f t="shared" si="13"/>
        <v>2849.4525937500002</v>
      </c>
      <c r="I20" s="137">
        <f t="shared" si="13"/>
        <v>2920.6889085937501</v>
      </c>
      <c r="J20" s="137">
        <f t="shared" si="13"/>
        <v>2993.7061313085937</v>
      </c>
    </row>
    <row r="21" spans="2:10" ht="15.75" thickBot="1" x14ac:dyDescent="0.3">
      <c r="B21" s="162"/>
      <c r="C21" s="182" t="s">
        <v>27</v>
      </c>
      <c r="D21" s="54">
        <v>1220</v>
      </c>
      <c r="E21" s="142">
        <f t="shared" ref="E21:I21" si="14">E20-E19</f>
        <v>1213</v>
      </c>
      <c r="F21" s="133">
        <f t="shared" si="14"/>
        <v>1350.8000000000002</v>
      </c>
      <c r="G21" s="134">
        <f t="shared" si="14"/>
        <v>1486.6712500000003</v>
      </c>
      <c r="H21" s="134">
        <f t="shared" si="14"/>
        <v>1620.8342187500004</v>
      </c>
      <c r="I21" s="134">
        <f t="shared" si="14"/>
        <v>1753.5014523437503</v>
      </c>
      <c r="J21" s="134">
        <f t="shared" ref="J21" si="15">J20-J19</f>
        <v>1884.8780478710939</v>
      </c>
    </row>
    <row r="22" spans="2:10" ht="5.0999999999999996" customHeight="1" thickBot="1" x14ac:dyDescent="0.3">
      <c r="B22" s="164"/>
      <c r="C22" s="167"/>
      <c r="D22" s="57"/>
      <c r="E22" s="135"/>
      <c r="F22" s="135"/>
      <c r="G22" s="135"/>
      <c r="H22" s="135"/>
      <c r="I22" s="135"/>
      <c r="J22" s="135"/>
    </row>
    <row r="23" spans="2:10" x14ac:dyDescent="0.25">
      <c r="B23" s="160" t="s">
        <v>31</v>
      </c>
      <c r="C23" s="180" t="s">
        <v>25</v>
      </c>
      <c r="D23" s="58">
        <f>D24-D25</f>
        <v>1808</v>
      </c>
      <c r="E23" s="136">
        <v>1808</v>
      </c>
      <c r="F23" s="136">
        <f t="shared" ref="F23:H23" si="16">E23*0.95</f>
        <v>1717.6</v>
      </c>
      <c r="G23" s="136">
        <f t="shared" si="16"/>
        <v>1631.7199999999998</v>
      </c>
      <c r="H23" s="136">
        <f t="shared" si="16"/>
        <v>1550.1339999999998</v>
      </c>
      <c r="I23" s="137">
        <f>H23*0.95</f>
        <v>1472.6272999999997</v>
      </c>
      <c r="J23" s="137">
        <f>I23*0.95</f>
        <v>1398.9959349999997</v>
      </c>
    </row>
    <row r="24" spans="2:10" x14ac:dyDescent="0.25">
      <c r="B24" s="162"/>
      <c r="C24" s="181" t="s">
        <v>26</v>
      </c>
      <c r="D24" s="58">
        <v>3268</v>
      </c>
      <c r="E24" s="137">
        <v>3102</v>
      </c>
      <c r="F24" s="137">
        <f t="shared" ref="F24:J24" si="17">E24+(E24/100*2.5)</f>
        <v>3179.55</v>
      </c>
      <c r="G24" s="137">
        <f t="shared" si="17"/>
        <v>3259.0387500000002</v>
      </c>
      <c r="H24" s="137">
        <f t="shared" si="17"/>
        <v>3340.5147187500002</v>
      </c>
      <c r="I24" s="137">
        <f t="shared" si="17"/>
        <v>3424.0275867187502</v>
      </c>
      <c r="J24" s="137">
        <f t="shared" si="17"/>
        <v>3509.6282763867189</v>
      </c>
    </row>
    <row r="25" spans="2:10" ht="15.75" thickBot="1" x14ac:dyDescent="0.3">
      <c r="B25" s="162"/>
      <c r="C25" s="182" t="s">
        <v>27</v>
      </c>
      <c r="D25" s="54">
        <v>1460</v>
      </c>
      <c r="E25" s="142">
        <f t="shared" ref="E25:I25" si="18">E24-E23</f>
        <v>1294</v>
      </c>
      <c r="F25" s="133">
        <f t="shared" si="18"/>
        <v>1461.9500000000003</v>
      </c>
      <c r="G25" s="134">
        <f t="shared" si="18"/>
        <v>1627.3187500000004</v>
      </c>
      <c r="H25" s="134">
        <f t="shared" si="18"/>
        <v>1790.3807187500004</v>
      </c>
      <c r="I25" s="134">
        <f t="shared" si="18"/>
        <v>1951.4002867187505</v>
      </c>
      <c r="J25" s="134">
        <f t="shared" ref="J25" si="19">J24-J23</f>
        <v>2110.6323413867194</v>
      </c>
    </row>
    <row r="26" spans="2:10" ht="5.0999999999999996" customHeight="1" thickBot="1" x14ac:dyDescent="0.3">
      <c r="B26" s="164"/>
      <c r="C26" s="167"/>
      <c r="D26" s="57"/>
      <c r="E26" s="135"/>
      <c r="F26" s="135"/>
      <c r="G26" s="135"/>
      <c r="H26" s="135"/>
      <c r="I26" s="135"/>
      <c r="J26" s="135"/>
    </row>
    <row r="27" spans="2:10" x14ac:dyDescent="0.25">
      <c r="B27" s="160" t="s">
        <v>32</v>
      </c>
      <c r="C27" s="180" t="s">
        <v>25</v>
      </c>
      <c r="D27" s="58">
        <f>D28-D29</f>
        <v>1474</v>
      </c>
      <c r="E27" s="136">
        <v>1474</v>
      </c>
      <c r="F27" s="136">
        <f t="shared" ref="F27:H27" si="20">E27*0.95</f>
        <v>1400.3</v>
      </c>
      <c r="G27" s="136">
        <f t="shared" si="20"/>
        <v>1330.2849999999999</v>
      </c>
      <c r="H27" s="136">
        <f t="shared" si="20"/>
        <v>1263.7707499999999</v>
      </c>
      <c r="I27" s="137">
        <f>H27*0.95</f>
        <v>1200.5822125</v>
      </c>
      <c r="J27" s="137">
        <f>I27*0.95</f>
        <v>1140.5531018749998</v>
      </c>
    </row>
    <row r="28" spans="2:10" x14ac:dyDescent="0.25">
      <c r="B28" s="162"/>
      <c r="C28" s="181" t="s">
        <v>26</v>
      </c>
      <c r="D28" s="58">
        <v>2429</v>
      </c>
      <c r="E28" s="137">
        <v>2434</v>
      </c>
      <c r="F28" s="137">
        <f t="shared" ref="F28:J28" si="21">E28+(E28/100*2.5)</f>
        <v>2494.85</v>
      </c>
      <c r="G28" s="137">
        <f t="shared" si="21"/>
        <v>2557.2212500000001</v>
      </c>
      <c r="H28" s="137">
        <f t="shared" si="21"/>
        <v>2621.1517812500001</v>
      </c>
      <c r="I28" s="137">
        <f t="shared" si="21"/>
        <v>2686.6805757812499</v>
      </c>
      <c r="J28" s="137">
        <f t="shared" si="21"/>
        <v>2753.8475901757811</v>
      </c>
    </row>
    <row r="29" spans="2:10" ht="15.75" thickBot="1" x14ac:dyDescent="0.3">
      <c r="B29" s="162"/>
      <c r="C29" s="182" t="s">
        <v>27</v>
      </c>
      <c r="D29" s="54">
        <v>955</v>
      </c>
      <c r="E29" s="142">
        <f t="shared" ref="E29:I29" si="22">E28-E27</f>
        <v>960</v>
      </c>
      <c r="F29" s="133">
        <f t="shared" si="22"/>
        <v>1094.55</v>
      </c>
      <c r="G29" s="134">
        <f t="shared" si="22"/>
        <v>1226.9362500000002</v>
      </c>
      <c r="H29" s="134">
        <f t="shared" si="22"/>
        <v>1357.3810312500002</v>
      </c>
      <c r="I29" s="134">
        <f t="shared" si="22"/>
        <v>1486.0983632812499</v>
      </c>
      <c r="J29" s="134">
        <f t="shared" ref="J29" si="23">J28-J27</f>
        <v>1613.2944883007813</v>
      </c>
    </row>
    <row r="30" spans="2:10" ht="5.0999999999999996" customHeight="1" thickBot="1" x14ac:dyDescent="0.3">
      <c r="B30" s="164"/>
      <c r="C30" s="167"/>
      <c r="D30" s="57"/>
      <c r="E30" s="135"/>
      <c r="F30" s="135"/>
      <c r="G30" s="135"/>
      <c r="H30" s="135"/>
      <c r="I30" s="135"/>
      <c r="J30" s="135"/>
    </row>
    <row r="31" spans="2:10" x14ac:dyDescent="0.25">
      <c r="B31" s="160" t="s">
        <v>33</v>
      </c>
      <c r="C31" s="180" t="s">
        <v>25</v>
      </c>
      <c r="D31" s="58">
        <f>D32-D33</f>
        <v>3036</v>
      </c>
      <c r="E31" s="136">
        <v>3036</v>
      </c>
      <c r="F31" s="136">
        <f t="shared" ref="F31:H31" si="24">E31*0.95</f>
        <v>2884.2</v>
      </c>
      <c r="G31" s="136">
        <f t="shared" si="24"/>
        <v>2739.99</v>
      </c>
      <c r="H31" s="136">
        <f t="shared" si="24"/>
        <v>2602.9904999999999</v>
      </c>
      <c r="I31" s="137">
        <f>H31*0.95</f>
        <v>2472.8409749999996</v>
      </c>
      <c r="J31" s="137">
        <f>I31*0.95</f>
        <v>2349.1989262499997</v>
      </c>
    </row>
    <row r="32" spans="2:10" x14ac:dyDescent="0.25">
      <c r="B32" s="162"/>
      <c r="C32" s="181" t="s">
        <v>26</v>
      </c>
      <c r="D32" s="58">
        <v>4840</v>
      </c>
      <c r="E32" s="137">
        <v>4826</v>
      </c>
      <c r="F32" s="137">
        <f t="shared" ref="F32:J32" si="25">E32+(E32/100*2.5)</f>
        <v>4946.6499999999996</v>
      </c>
      <c r="G32" s="137">
        <f t="shared" si="25"/>
        <v>5070.3162499999999</v>
      </c>
      <c r="H32" s="137">
        <f t="shared" si="25"/>
        <v>5197.0741562499998</v>
      </c>
      <c r="I32" s="137">
        <f t="shared" si="25"/>
        <v>5327.0010101562493</v>
      </c>
      <c r="J32" s="137">
        <f t="shared" si="25"/>
        <v>5460.1760354101552</v>
      </c>
    </row>
    <row r="33" spans="2:10" ht="15.75" thickBot="1" x14ac:dyDescent="0.3">
      <c r="B33" s="162"/>
      <c r="C33" s="182" t="s">
        <v>27</v>
      </c>
      <c r="D33" s="54">
        <v>1804</v>
      </c>
      <c r="E33" s="142">
        <f t="shared" ref="E33:I33" si="26">E32-E31</f>
        <v>1790</v>
      </c>
      <c r="F33" s="133">
        <f t="shared" si="26"/>
        <v>2062.4499999999998</v>
      </c>
      <c r="G33" s="134">
        <f t="shared" si="26"/>
        <v>2330.3262500000001</v>
      </c>
      <c r="H33" s="134">
        <f t="shared" si="26"/>
        <v>2594.0836562499999</v>
      </c>
      <c r="I33" s="134">
        <f t="shared" si="26"/>
        <v>2854.1600351562497</v>
      </c>
      <c r="J33" s="134">
        <f t="shared" ref="J33" si="27">J32-J31</f>
        <v>3110.9771091601556</v>
      </c>
    </row>
    <row r="34" spans="2:10" ht="5.0999999999999996" customHeight="1" thickBot="1" x14ac:dyDescent="0.3">
      <c r="B34" s="164"/>
      <c r="C34" s="167"/>
      <c r="D34" s="57"/>
      <c r="E34" s="135"/>
      <c r="F34" s="135"/>
      <c r="G34" s="135"/>
      <c r="H34" s="135"/>
      <c r="I34" s="135"/>
      <c r="J34" s="135"/>
    </row>
    <row r="35" spans="2:10" x14ac:dyDescent="0.25">
      <c r="B35" s="160" t="s">
        <v>34</v>
      </c>
      <c r="C35" s="180" t="s">
        <v>25</v>
      </c>
      <c r="D35" s="58">
        <f>D36-D37</f>
        <v>1653</v>
      </c>
      <c r="E35" s="136">
        <v>1653</v>
      </c>
      <c r="F35" s="136">
        <v>1595</v>
      </c>
      <c r="G35" s="136">
        <v>1595</v>
      </c>
      <c r="H35" s="136">
        <v>1595</v>
      </c>
      <c r="I35" s="137">
        <f>H35*0.95</f>
        <v>1515.25</v>
      </c>
      <c r="J35" s="137">
        <f>I35*0.95</f>
        <v>1439.4875</v>
      </c>
    </row>
    <row r="36" spans="2:10" x14ac:dyDescent="0.25">
      <c r="B36" s="162"/>
      <c r="C36" s="181" t="s">
        <v>26</v>
      </c>
      <c r="D36" s="58">
        <v>3045</v>
      </c>
      <c r="E36" s="137">
        <v>3078</v>
      </c>
      <c r="F36" s="137">
        <f t="shared" ref="F36:J36" si="28">E36+(E36/100*2.5)</f>
        <v>3154.95</v>
      </c>
      <c r="G36" s="137">
        <f t="shared" si="28"/>
        <v>3233.82375</v>
      </c>
      <c r="H36" s="137">
        <f t="shared" si="28"/>
        <v>3314.6693437499998</v>
      </c>
      <c r="I36" s="137">
        <f t="shared" si="28"/>
        <v>3397.5360773437496</v>
      </c>
      <c r="J36" s="137">
        <f t="shared" si="28"/>
        <v>3482.4744792773436</v>
      </c>
    </row>
    <row r="37" spans="2:10" ht="15.75" thickBot="1" x14ac:dyDescent="0.3">
      <c r="B37" s="162"/>
      <c r="C37" s="182" t="s">
        <v>27</v>
      </c>
      <c r="D37" s="54">
        <v>1392</v>
      </c>
      <c r="E37" s="142">
        <f t="shared" ref="E37:I37" si="29">E36-E35</f>
        <v>1425</v>
      </c>
      <c r="F37" s="133">
        <f t="shared" si="29"/>
        <v>1559.9499999999998</v>
      </c>
      <c r="G37" s="134">
        <f t="shared" si="29"/>
        <v>1638.82375</v>
      </c>
      <c r="H37" s="134">
        <f t="shared" si="29"/>
        <v>1719.6693437499998</v>
      </c>
      <c r="I37" s="134">
        <f t="shared" si="29"/>
        <v>1882.2860773437496</v>
      </c>
      <c r="J37" s="134">
        <f t="shared" ref="J37" si="30">J36-J35</f>
        <v>2042.9869792773436</v>
      </c>
    </row>
    <row r="38" spans="2:10" ht="5.0999999999999996" customHeight="1" thickBot="1" x14ac:dyDescent="0.3">
      <c r="B38" s="164"/>
      <c r="C38" s="167"/>
      <c r="D38" s="57"/>
      <c r="E38" s="135"/>
      <c r="F38" s="135"/>
      <c r="G38" s="135"/>
      <c r="H38" s="135"/>
      <c r="I38" s="135"/>
      <c r="J38" s="135"/>
    </row>
    <row r="39" spans="2:10" x14ac:dyDescent="0.25">
      <c r="B39" s="160" t="s">
        <v>35</v>
      </c>
      <c r="C39" s="180" t="s">
        <v>25</v>
      </c>
      <c r="D39" s="58">
        <f>D40-D41</f>
        <v>2733</v>
      </c>
      <c r="E39" s="136">
        <v>2733</v>
      </c>
      <c r="F39" s="136">
        <f t="shared" ref="F39:H39" si="31">E39*0.95</f>
        <v>2596.35</v>
      </c>
      <c r="G39" s="136">
        <f t="shared" si="31"/>
        <v>2466.5324999999998</v>
      </c>
      <c r="H39" s="136">
        <f t="shared" si="31"/>
        <v>2343.2058749999997</v>
      </c>
      <c r="I39" s="137">
        <f>H39*0.95</f>
        <v>2226.0455812499995</v>
      </c>
      <c r="J39" s="137">
        <f>I39*0.95</f>
        <v>2114.7433021874995</v>
      </c>
    </row>
    <row r="40" spans="2:10" x14ac:dyDescent="0.25">
      <c r="B40" s="162"/>
      <c r="C40" s="181" t="s">
        <v>26</v>
      </c>
      <c r="D40" s="58">
        <v>4471</v>
      </c>
      <c r="E40" s="137">
        <v>4351</v>
      </c>
      <c r="F40" s="137">
        <f t="shared" ref="F40:J40" si="32">E40+(E40/100*2.5)</f>
        <v>4459.7749999999996</v>
      </c>
      <c r="G40" s="137">
        <f t="shared" si="32"/>
        <v>4571.2693749999999</v>
      </c>
      <c r="H40" s="137">
        <f t="shared" si="32"/>
        <v>4685.5511093750001</v>
      </c>
      <c r="I40" s="137">
        <f t="shared" si="32"/>
        <v>4802.6898871093754</v>
      </c>
      <c r="J40" s="137">
        <f t="shared" si="32"/>
        <v>4922.7571342871097</v>
      </c>
    </row>
    <row r="41" spans="2:10" ht="15.75" thickBot="1" x14ac:dyDescent="0.3">
      <c r="B41" s="169"/>
      <c r="C41" s="182" t="s">
        <v>27</v>
      </c>
      <c r="D41" s="61">
        <v>1738</v>
      </c>
      <c r="E41" s="143">
        <f t="shared" ref="E41:I41" si="33">E40-E39</f>
        <v>1618</v>
      </c>
      <c r="F41" s="138">
        <f t="shared" si="33"/>
        <v>1863.4249999999997</v>
      </c>
      <c r="G41" s="139">
        <f t="shared" si="33"/>
        <v>2104.7368750000001</v>
      </c>
      <c r="H41" s="139">
        <f t="shared" si="33"/>
        <v>2342.3452343750005</v>
      </c>
      <c r="I41" s="139">
        <f t="shared" si="33"/>
        <v>2576.6443058593759</v>
      </c>
      <c r="J41" s="139">
        <f t="shared" ref="J41" si="34">J40-J39</f>
        <v>2808.0138320996102</v>
      </c>
    </row>
    <row r="42" spans="2:10" x14ac:dyDescent="0.25">
      <c r="B42" s="170"/>
      <c r="C42" s="171"/>
      <c r="D42" s="45"/>
      <c r="E42" s="45"/>
      <c r="F42" s="14"/>
      <c r="G42" s="14"/>
      <c r="H42" s="14"/>
      <c r="I42" s="14"/>
    </row>
    <row r="43" spans="2:10" x14ac:dyDescent="0.25">
      <c r="B43" s="170"/>
      <c r="C43" s="171"/>
      <c r="D43" s="45"/>
      <c r="E43" s="45"/>
      <c r="F43" s="14"/>
      <c r="G43" s="14"/>
      <c r="H43" s="14"/>
      <c r="I43" s="14"/>
    </row>
    <row r="44" spans="2:10" x14ac:dyDescent="0.25">
      <c r="B44" s="170"/>
      <c r="C44" s="171"/>
      <c r="D44" s="45"/>
      <c r="E44" s="45"/>
      <c r="F44" s="14"/>
      <c r="G44" s="14"/>
      <c r="H44" s="14"/>
      <c r="I44" s="14"/>
    </row>
    <row r="45" spans="2:10" ht="15.75" thickBot="1" x14ac:dyDescent="0.3">
      <c r="B45" s="170"/>
      <c r="C45" s="171"/>
      <c r="D45" s="45"/>
      <c r="E45" s="45"/>
      <c r="F45" s="14"/>
      <c r="G45" s="15"/>
      <c r="H45" s="15"/>
      <c r="I45" s="15"/>
      <c r="J45" s="198" t="s">
        <v>69</v>
      </c>
    </row>
    <row r="46" spans="2:10" x14ac:dyDescent="0.25">
      <c r="B46" s="172" t="s">
        <v>36</v>
      </c>
      <c r="C46" s="180" t="s">
        <v>25</v>
      </c>
      <c r="D46" s="62">
        <f>D47-D48</f>
        <v>1581</v>
      </c>
      <c r="E46" s="136">
        <v>1581</v>
      </c>
      <c r="F46" s="136">
        <f t="shared" ref="F46:H46" si="35">E46*0.95</f>
        <v>1501.9499999999998</v>
      </c>
      <c r="G46" s="136">
        <f t="shared" si="35"/>
        <v>1426.8524999999997</v>
      </c>
      <c r="H46" s="136">
        <f t="shared" si="35"/>
        <v>1355.5098749999997</v>
      </c>
      <c r="I46" s="151">
        <f>H46*0.95</f>
        <v>1287.7343812499996</v>
      </c>
      <c r="J46" s="151">
        <f>I46*0.95</f>
        <v>1223.3476621874995</v>
      </c>
    </row>
    <row r="47" spans="2:10" x14ac:dyDescent="0.25">
      <c r="B47" s="162"/>
      <c r="C47" s="181" t="s">
        <v>26</v>
      </c>
      <c r="D47" s="58">
        <v>2985</v>
      </c>
      <c r="E47" s="137">
        <v>2950</v>
      </c>
      <c r="F47" s="137">
        <f t="shared" ref="F47:J47" si="36">E47+(E47/100*2.5)</f>
        <v>3023.75</v>
      </c>
      <c r="G47" s="137">
        <f t="shared" si="36"/>
        <v>3099.34375</v>
      </c>
      <c r="H47" s="137">
        <f t="shared" si="36"/>
        <v>3176.8273437500002</v>
      </c>
      <c r="I47" s="137">
        <f t="shared" si="36"/>
        <v>3256.24802734375</v>
      </c>
      <c r="J47" s="137">
        <f t="shared" si="36"/>
        <v>3337.6542280273438</v>
      </c>
    </row>
    <row r="48" spans="2:10" s="16" customFormat="1" ht="15.75" thickBot="1" x14ac:dyDescent="0.3">
      <c r="B48" s="174"/>
      <c r="C48" s="182" t="s">
        <v>27</v>
      </c>
      <c r="D48" s="54">
        <v>1404</v>
      </c>
      <c r="E48" s="142">
        <f t="shared" ref="E48:I48" si="37">E47-E46</f>
        <v>1369</v>
      </c>
      <c r="F48" s="133">
        <f t="shared" si="37"/>
        <v>1521.8000000000002</v>
      </c>
      <c r="G48" s="134">
        <f t="shared" si="37"/>
        <v>1672.4912500000003</v>
      </c>
      <c r="H48" s="134">
        <f t="shared" si="37"/>
        <v>1821.3174687500004</v>
      </c>
      <c r="I48" s="134">
        <f t="shared" si="37"/>
        <v>1968.5136460937504</v>
      </c>
      <c r="J48" s="134">
        <f t="shared" ref="J48" si="38">J47-J46</f>
        <v>2114.3065658398446</v>
      </c>
    </row>
    <row r="49" spans="2:10" s="16" customFormat="1" ht="5.0999999999999996" customHeight="1" thickBot="1" x14ac:dyDescent="0.3">
      <c r="B49" s="175"/>
      <c r="C49" s="167"/>
      <c r="D49" s="63"/>
      <c r="E49" s="144"/>
      <c r="F49" s="144"/>
      <c r="G49" s="144"/>
      <c r="H49" s="144"/>
      <c r="I49" s="144"/>
      <c r="J49" s="144"/>
    </row>
    <row r="50" spans="2:10" x14ac:dyDescent="0.25">
      <c r="B50" s="160" t="s">
        <v>37</v>
      </c>
      <c r="C50" s="180" t="s">
        <v>25</v>
      </c>
      <c r="D50" s="58">
        <f>D51-D52</f>
        <v>1378</v>
      </c>
      <c r="E50" s="136">
        <v>1378</v>
      </c>
      <c r="F50" s="136">
        <f t="shared" ref="F50:H50" si="39">E50*0.95</f>
        <v>1309.0999999999999</v>
      </c>
      <c r="G50" s="136">
        <f t="shared" si="39"/>
        <v>1243.6449999999998</v>
      </c>
      <c r="H50" s="136">
        <f t="shared" si="39"/>
        <v>1181.4627499999997</v>
      </c>
      <c r="I50" s="137">
        <f>H50*0.95</f>
        <v>1122.3896124999997</v>
      </c>
      <c r="J50" s="137">
        <f>I50*0.95</f>
        <v>1066.2701318749996</v>
      </c>
    </row>
    <row r="51" spans="2:10" x14ac:dyDescent="0.25">
      <c r="B51" s="162"/>
      <c r="C51" s="181" t="s">
        <v>26</v>
      </c>
      <c r="D51" s="58">
        <v>2323</v>
      </c>
      <c r="E51" s="137">
        <v>2361</v>
      </c>
      <c r="F51" s="137">
        <f t="shared" ref="F51:J51" si="40">E51+(E51/100*2.5)</f>
        <v>2420.0250000000001</v>
      </c>
      <c r="G51" s="137">
        <f t="shared" si="40"/>
        <v>2480.5256250000002</v>
      </c>
      <c r="H51" s="137">
        <f t="shared" si="40"/>
        <v>2542.5387656250005</v>
      </c>
      <c r="I51" s="137">
        <f t="shared" si="40"/>
        <v>2606.1022347656253</v>
      </c>
      <c r="J51" s="137">
        <f t="shared" si="40"/>
        <v>2671.2547906347659</v>
      </c>
    </row>
    <row r="52" spans="2:10" ht="15.75" thickBot="1" x14ac:dyDescent="0.3">
      <c r="B52" s="162"/>
      <c r="C52" s="182" t="s">
        <v>27</v>
      </c>
      <c r="D52" s="54">
        <v>945</v>
      </c>
      <c r="E52" s="142">
        <f t="shared" ref="E52:I52" si="41">E51-E50</f>
        <v>983</v>
      </c>
      <c r="F52" s="133">
        <f t="shared" si="41"/>
        <v>1110.9250000000002</v>
      </c>
      <c r="G52" s="134">
        <f t="shared" si="41"/>
        <v>1236.8806250000005</v>
      </c>
      <c r="H52" s="134">
        <f t="shared" si="41"/>
        <v>1361.0760156250008</v>
      </c>
      <c r="I52" s="134">
        <f t="shared" si="41"/>
        <v>1483.7126222656257</v>
      </c>
      <c r="J52" s="134">
        <f t="shared" ref="J52" si="42">J51-J50</f>
        <v>1604.9846587597663</v>
      </c>
    </row>
    <row r="53" spans="2:10" ht="5.0999999999999996" customHeight="1" thickBot="1" x14ac:dyDescent="0.3">
      <c r="B53" s="164"/>
      <c r="C53" s="167"/>
      <c r="D53" s="57"/>
      <c r="E53" s="135"/>
      <c r="F53" s="135"/>
      <c r="G53" s="135"/>
      <c r="H53" s="135"/>
      <c r="I53" s="135"/>
      <c r="J53" s="135"/>
    </row>
    <row r="54" spans="2:10" x14ac:dyDescent="0.25">
      <c r="B54" s="160" t="s">
        <v>38</v>
      </c>
      <c r="C54" s="180" t="s">
        <v>25</v>
      </c>
      <c r="D54" s="58">
        <f>D55-D56</f>
        <v>2456</v>
      </c>
      <c r="E54" s="136">
        <v>2456</v>
      </c>
      <c r="F54" s="136">
        <f t="shared" ref="F54:H54" si="43">E54*0.95</f>
        <v>2333.1999999999998</v>
      </c>
      <c r="G54" s="136">
        <f t="shared" si="43"/>
        <v>2216.5399999999995</v>
      </c>
      <c r="H54" s="136">
        <f t="shared" si="43"/>
        <v>2105.7129999999993</v>
      </c>
      <c r="I54" s="137">
        <f>H54*0.95</f>
        <v>2000.4273499999993</v>
      </c>
      <c r="J54" s="137">
        <f>I54*0.95</f>
        <v>1900.4059824999993</v>
      </c>
    </row>
    <row r="55" spans="2:10" x14ac:dyDescent="0.25">
      <c r="B55" s="162"/>
      <c r="C55" s="181" t="s">
        <v>26</v>
      </c>
      <c r="D55" s="58">
        <v>4079</v>
      </c>
      <c r="E55" s="137">
        <v>4091</v>
      </c>
      <c r="F55" s="137">
        <f t="shared" ref="F55:J55" si="44">E55+(E55/100*2.5)</f>
        <v>4193.2749999999996</v>
      </c>
      <c r="G55" s="137">
        <f t="shared" si="44"/>
        <v>4298.1068749999995</v>
      </c>
      <c r="H55" s="137">
        <f t="shared" si="44"/>
        <v>4405.5595468749998</v>
      </c>
      <c r="I55" s="137">
        <f t="shared" si="44"/>
        <v>4515.6985355468751</v>
      </c>
      <c r="J55" s="137">
        <f t="shared" si="44"/>
        <v>4628.5909989355468</v>
      </c>
    </row>
    <row r="56" spans="2:10" ht="15.75" thickBot="1" x14ac:dyDescent="0.3">
      <c r="B56" s="162"/>
      <c r="C56" s="182" t="s">
        <v>27</v>
      </c>
      <c r="D56" s="54">
        <v>1623</v>
      </c>
      <c r="E56" s="142">
        <f t="shared" ref="E56:I56" si="45">E55-E54</f>
        <v>1635</v>
      </c>
      <c r="F56" s="133">
        <f t="shared" si="45"/>
        <v>1860.0749999999998</v>
      </c>
      <c r="G56" s="134">
        <f t="shared" si="45"/>
        <v>2081.566875</v>
      </c>
      <c r="H56" s="134">
        <f t="shared" si="45"/>
        <v>2299.8465468750005</v>
      </c>
      <c r="I56" s="134">
        <f t="shared" si="45"/>
        <v>2515.271185546876</v>
      </c>
      <c r="J56" s="134">
        <f t="shared" ref="J56" si="46">J55-J54</f>
        <v>2728.1850164355474</v>
      </c>
    </row>
    <row r="57" spans="2:10" ht="5.0999999999999996" customHeight="1" thickBot="1" x14ac:dyDescent="0.3">
      <c r="B57" s="164"/>
      <c r="C57" s="167"/>
      <c r="D57" s="57"/>
      <c r="E57" s="135"/>
      <c r="F57" s="135"/>
      <c r="G57" s="135"/>
      <c r="H57" s="135"/>
      <c r="I57" s="135"/>
      <c r="J57" s="135"/>
    </row>
    <row r="58" spans="2:10" x14ac:dyDescent="0.25">
      <c r="B58" s="160" t="s">
        <v>39</v>
      </c>
      <c r="C58" s="180" t="s">
        <v>25</v>
      </c>
      <c r="D58" s="58">
        <f>D59-D60</f>
        <v>1351</v>
      </c>
      <c r="E58" s="136">
        <v>1351</v>
      </c>
      <c r="F58" s="136">
        <f t="shared" ref="F58:H58" si="47">E58*0.95</f>
        <v>1283.45</v>
      </c>
      <c r="G58" s="136">
        <f t="shared" si="47"/>
        <v>1219.2774999999999</v>
      </c>
      <c r="H58" s="136">
        <f t="shared" si="47"/>
        <v>1158.3136249999998</v>
      </c>
      <c r="I58" s="137">
        <f>H58*0.95</f>
        <v>1100.3979437499997</v>
      </c>
      <c r="J58" s="137">
        <f>I58*0.95</f>
        <v>1045.3780465624998</v>
      </c>
    </row>
    <row r="59" spans="2:10" x14ac:dyDescent="0.25">
      <c r="B59" s="162"/>
      <c r="C59" s="181" t="s">
        <v>26</v>
      </c>
      <c r="D59" s="58">
        <v>2745</v>
      </c>
      <c r="E59" s="137">
        <v>2703</v>
      </c>
      <c r="F59" s="137">
        <f t="shared" ref="F59:J59" si="48">E59+(E59/100*2.5)</f>
        <v>2770.5749999999998</v>
      </c>
      <c r="G59" s="137">
        <f t="shared" si="48"/>
        <v>2839.839375</v>
      </c>
      <c r="H59" s="137">
        <f t="shared" si="48"/>
        <v>2910.8353593749998</v>
      </c>
      <c r="I59" s="137">
        <f t="shared" si="48"/>
        <v>2983.6062433593747</v>
      </c>
      <c r="J59" s="137">
        <f t="shared" si="48"/>
        <v>3058.196399443359</v>
      </c>
    </row>
    <row r="60" spans="2:10" ht="15.75" thickBot="1" x14ac:dyDescent="0.3">
      <c r="B60" s="162"/>
      <c r="C60" s="182" t="s">
        <v>27</v>
      </c>
      <c r="D60" s="54">
        <v>1394</v>
      </c>
      <c r="E60" s="142">
        <f t="shared" ref="E60:I60" si="49">E59-E58</f>
        <v>1352</v>
      </c>
      <c r="F60" s="133">
        <f t="shared" si="49"/>
        <v>1487.1249999999998</v>
      </c>
      <c r="G60" s="134">
        <f t="shared" si="49"/>
        <v>1620.5618750000001</v>
      </c>
      <c r="H60" s="134">
        <f t="shared" si="49"/>
        <v>1752.5217343750001</v>
      </c>
      <c r="I60" s="134">
        <f t="shared" si="49"/>
        <v>1883.208299609375</v>
      </c>
      <c r="J60" s="134">
        <f t="shared" ref="J60" si="50">J59-J58</f>
        <v>2012.8183528808593</v>
      </c>
    </row>
    <row r="61" spans="2:10" ht="5.0999999999999996" customHeight="1" thickBot="1" x14ac:dyDescent="0.3">
      <c r="B61" s="164"/>
      <c r="C61" s="167"/>
      <c r="D61" s="57"/>
      <c r="E61" s="135"/>
      <c r="F61" s="135"/>
      <c r="G61" s="135"/>
      <c r="H61" s="135"/>
      <c r="I61" s="135"/>
      <c r="J61" s="135"/>
    </row>
    <row r="62" spans="2:10" x14ac:dyDescent="0.25">
      <c r="B62" s="160" t="s">
        <v>40</v>
      </c>
      <c r="C62" s="180" t="s">
        <v>25</v>
      </c>
      <c r="D62" s="58">
        <f>D63-D64</f>
        <v>1436</v>
      </c>
      <c r="E62" s="136">
        <v>1436</v>
      </c>
      <c r="F62" s="136">
        <f t="shared" ref="F62:H62" si="51">E62*0.95</f>
        <v>1364.2</v>
      </c>
      <c r="G62" s="136">
        <f t="shared" si="51"/>
        <v>1295.99</v>
      </c>
      <c r="H62" s="136">
        <f t="shared" si="51"/>
        <v>1231.1904999999999</v>
      </c>
      <c r="I62" s="137">
        <f>H62*0.95</f>
        <v>1169.6309749999998</v>
      </c>
      <c r="J62" s="137">
        <f>I62*0.95</f>
        <v>1111.1494262499998</v>
      </c>
    </row>
    <row r="63" spans="2:10" x14ac:dyDescent="0.25">
      <c r="B63" s="162"/>
      <c r="C63" s="181" t="s">
        <v>26</v>
      </c>
      <c r="D63" s="58">
        <v>2449</v>
      </c>
      <c r="E63" s="137">
        <v>2518</v>
      </c>
      <c r="F63" s="137">
        <f t="shared" ref="F63:J63" si="52">E63+(E63/100*2.5)</f>
        <v>2580.9499999999998</v>
      </c>
      <c r="G63" s="137">
        <f t="shared" si="52"/>
        <v>2645.4737499999997</v>
      </c>
      <c r="H63" s="137">
        <f t="shared" si="52"/>
        <v>2711.6105937499997</v>
      </c>
      <c r="I63" s="137">
        <f t="shared" si="52"/>
        <v>2779.4008585937495</v>
      </c>
      <c r="J63" s="137">
        <f t="shared" si="52"/>
        <v>2848.8858800585931</v>
      </c>
    </row>
    <row r="64" spans="2:10" ht="15.75" thickBot="1" x14ac:dyDescent="0.3">
      <c r="B64" s="162"/>
      <c r="C64" s="182" t="s">
        <v>27</v>
      </c>
      <c r="D64" s="54">
        <v>1013</v>
      </c>
      <c r="E64" s="142">
        <f t="shared" ref="E64:I64" si="53">E63-E62</f>
        <v>1082</v>
      </c>
      <c r="F64" s="133">
        <f t="shared" si="53"/>
        <v>1216.7499999999998</v>
      </c>
      <c r="G64" s="134">
        <f t="shared" si="53"/>
        <v>1349.4837499999996</v>
      </c>
      <c r="H64" s="134">
        <f t="shared" si="53"/>
        <v>1480.4200937499998</v>
      </c>
      <c r="I64" s="134">
        <f t="shared" si="53"/>
        <v>1609.7698835937497</v>
      </c>
      <c r="J64" s="134">
        <f t="shared" ref="J64" si="54">J63-J62</f>
        <v>1737.7364538085933</v>
      </c>
    </row>
    <row r="65" spans="2:10" ht="5.0999999999999996" customHeight="1" thickBot="1" x14ac:dyDescent="0.3">
      <c r="B65" s="164"/>
      <c r="C65" s="167"/>
      <c r="D65" s="57"/>
      <c r="E65" s="135"/>
      <c r="F65" s="135"/>
      <c r="G65" s="135"/>
      <c r="H65" s="135"/>
      <c r="I65" s="135"/>
      <c r="J65" s="135"/>
    </row>
    <row r="66" spans="2:10" x14ac:dyDescent="0.25">
      <c r="B66" s="160" t="s">
        <v>41</v>
      </c>
      <c r="C66" s="180" t="s">
        <v>25</v>
      </c>
      <c r="D66" s="58">
        <f>D67-D68</f>
        <v>1719</v>
      </c>
      <c r="E66" s="136">
        <v>1719</v>
      </c>
      <c r="F66" s="136">
        <f t="shared" ref="F66:H66" si="55">E66*0.95</f>
        <v>1633.05</v>
      </c>
      <c r="G66" s="136">
        <f t="shared" si="55"/>
        <v>1551.3974999999998</v>
      </c>
      <c r="H66" s="136">
        <f t="shared" si="55"/>
        <v>1473.8276249999997</v>
      </c>
      <c r="I66" s="137">
        <f>H66*0.95</f>
        <v>1400.1362437499997</v>
      </c>
      <c r="J66" s="137">
        <f>I66*0.95</f>
        <v>1330.1294315624996</v>
      </c>
    </row>
    <row r="67" spans="2:10" x14ac:dyDescent="0.25">
      <c r="B67" s="162"/>
      <c r="C67" s="181" t="s">
        <v>26</v>
      </c>
      <c r="D67" s="58">
        <v>3470</v>
      </c>
      <c r="E67" s="137">
        <v>3491</v>
      </c>
      <c r="F67" s="137">
        <f t="shared" ref="F67:J67" si="56">E67+(E67/100*2.5)</f>
        <v>3578.2750000000001</v>
      </c>
      <c r="G67" s="137">
        <f t="shared" si="56"/>
        <v>3667.7318749999999</v>
      </c>
      <c r="H67" s="137">
        <f t="shared" si="56"/>
        <v>3759.4251718750002</v>
      </c>
      <c r="I67" s="137">
        <f t="shared" si="56"/>
        <v>3853.4108011718754</v>
      </c>
      <c r="J67" s="137">
        <f t="shared" si="56"/>
        <v>3949.7460712011721</v>
      </c>
    </row>
    <row r="68" spans="2:10" ht="15.75" thickBot="1" x14ac:dyDescent="0.3">
      <c r="B68" s="162"/>
      <c r="C68" s="182" t="s">
        <v>27</v>
      </c>
      <c r="D68" s="54">
        <v>1751</v>
      </c>
      <c r="E68" s="142">
        <f t="shared" ref="E68:I68" si="57">E67-E66</f>
        <v>1772</v>
      </c>
      <c r="F68" s="133">
        <f t="shared" si="57"/>
        <v>1945.2250000000001</v>
      </c>
      <c r="G68" s="134">
        <f t="shared" si="57"/>
        <v>2116.3343750000004</v>
      </c>
      <c r="H68" s="134">
        <f t="shared" si="57"/>
        <v>2285.5975468750003</v>
      </c>
      <c r="I68" s="134">
        <f t="shared" si="57"/>
        <v>2453.2745574218757</v>
      </c>
      <c r="J68" s="134">
        <f t="shared" ref="J68" si="58">J67-J66</f>
        <v>2619.6166396386725</v>
      </c>
    </row>
    <row r="69" spans="2:10" ht="5.0999999999999996" customHeight="1" thickBot="1" x14ac:dyDescent="0.3">
      <c r="B69" s="164"/>
      <c r="C69" s="167"/>
      <c r="D69" s="57"/>
      <c r="E69" s="135"/>
      <c r="F69" s="135"/>
      <c r="G69" s="135"/>
      <c r="H69" s="135"/>
      <c r="I69" s="135"/>
      <c r="J69" s="135"/>
    </row>
    <row r="70" spans="2:10" x14ac:dyDescent="0.25">
      <c r="B70" s="160" t="s">
        <v>42</v>
      </c>
      <c r="C70" s="180" t="s">
        <v>25</v>
      </c>
      <c r="D70" s="58">
        <f>D71-D72</f>
        <v>1567</v>
      </c>
      <c r="E70" s="136">
        <v>1567</v>
      </c>
      <c r="F70" s="136">
        <f t="shared" ref="F70:H70" si="59">E70*0.95</f>
        <v>1488.6499999999999</v>
      </c>
      <c r="G70" s="136">
        <f t="shared" si="59"/>
        <v>1414.2174999999997</v>
      </c>
      <c r="H70" s="136">
        <f t="shared" si="59"/>
        <v>1343.5066249999998</v>
      </c>
      <c r="I70" s="137">
        <f>H70*0.95</f>
        <v>1276.3312937499998</v>
      </c>
      <c r="J70" s="137">
        <f>I70*0.95</f>
        <v>1212.5147290624998</v>
      </c>
    </row>
    <row r="71" spans="2:10" x14ac:dyDescent="0.25">
      <c r="B71" s="162"/>
      <c r="C71" s="181" t="s">
        <v>26</v>
      </c>
      <c r="D71" s="58">
        <v>2971</v>
      </c>
      <c r="E71" s="137">
        <v>3009</v>
      </c>
      <c r="F71" s="137">
        <f t="shared" ref="F71:J71" si="60">E71+(E71/100*2.5)</f>
        <v>3084.2249999999999</v>
      </c>
      <c r="G71" s="137">
        <f t="shared" si="60"/>
        <v>3161.3306250000001</v>
      </c>
      <c r="H71" s="137">
        <f t="shared" si="60"/>
        <v>3240.3638906249998</v>
      </c>
      <c r="I71" s="137">
        <f t="shared" si="60"/>
        <v>3321.3729878906247</v>
      </c>
      <c r="J71" s="137">
        <f t="shared" si="60"/>
        <v>3404.4073125878904</v>
      </c>
    </row>
    <row r="72" spans="2:10" ht="15.75" thickBot="1" x14ac:dyDescent="0.3">
      <c r="B72" s="162"/>
      <c r="C72" s="182" t="s">
        <v>27</v>
      </c>
      <c r="D72" s="54">
        <f>1404</f>
        <v>1404</v>
      </c>
      <c r="E72" s="142">
        <f t="shared" ref="E72:I72" si="61">E71-E70</f>
        <v>1442</v>
      </c>
      <c r="F72" s="133">
        <f t="shared" si="61"/>
        <v>1595.575</v>
      </c>
      <c r="G72" s="134">
        <f t="shared" si="61"/>
        <v>1747.1131250000003</v>
      </c>
      <c r="H72" s="134">
        <f t="shared" si="61"/>
        <v>1896.8572656250001</v>
      </c>
      <c r="I72" s="134">
        <f t="shared" si="61"/>
        <v>2045.0416941406249</v>
      </c>
      <c r="J72" s="134">
        <f t="shared" ref="J72" si="62">J71-J70</f>
        <v>2191.8925835253904</v>
      </c>
    </row>
    <row r="73" spans="2:10" ht="5.0999999999999996" customHeight="1" thickBot="1" x14ac:dyDescent="0.3">
      <c r="B73" s="164"/>
      <c r="C73" s="167"/>
      <c r="D73" s="57"/>
      <c r="E73" s="135"/>
      <c r="F73" s="135"/>
      <c r="G73" s="135"/>
      <c r="H73" s="135"/>
      <c r="I73" s="135"/>
      <c r="J73" s="135"/>
    </row>
    <row r="74" spans="2:10" x14ac:dyDescent="0.25">
      <c r="B74" s="160" t="s">
        <v>43</v>
      </c>
      <c r="C74" s="180" t="s">
        <v>25</v>
      </c>
      <c r="D74" s="58">
        <f>D75-D76</f>
        <v>1791</v>
      </c>
      <c r="E74" s="136">
        <v>1791</v>
      </c>
      <c r="F74" s="136">
        <f t="shared" ref="F74:H74" si="63">E74*0.95</f>
        <v>1701.4499999999998</v>
      </c>
      <c r="G74" s="136">
        <f t="shared" si="63"/>
        <v>1616.3774999999998</v>
      </c>
      <c r="H74" s="136">
        <f t="shared" si="63"/>
        <v>1535.5586249999997</v>
      </c>
      <c r="I74" s="137">
        <f>H74*0.95</f>
        <v>1458.7806937499995</v>
      </c>
      <c r="J74" s="137">
        <f>I74*0.95</f>
        <v>1385.8416590624995</v>
      </c>
    </row>
    <row r="75" spans="2:10" x14ac:dyDescent="0.25">
      <c r="B75" s="162"/>
      <c r="C75" s="181" t="s">
        <v>26</v>
      </c>
      <c r="D75" s="58">
        <v>2946</v>
      </c>
      <c r="E75" s="137">
        <v>2971</v>
      </c>
      <c r="F75" s="137">
        <f t="shared" ref="F75:J75" si="64">E75+(E75/100*2.5)</f>
        <v>3045.2750000000001</v>
      </c>
      <c r="G75" s="137">
        <f t="shared" si="64"/>
        <v>3121.4068750000001</v>
      </c>
      <c r="H75" s="137">
        <f t="shared" si="64"/>
        <v>3199.442046875</v>
      </c>
      <c r="I75" s="137">
        <f t="shared" si="64"/>
        <v>3279.4280980468748</v>
      </c>
      <c r="J75" s="137">
        <f t="shared" si="64"/>
        <v>3361.4138004980468</v>
      </c>
    </row>
    <row r="76" spans="2:10" ht="15.75" thickBot="1" x14ac:dyDescent="0.3">
      <c r="B76" s="162"/>
      <c r="C76" s="182" t="s">
        <v>27</v>
      </c>
      <c r="D76" s="54">
        <v>1155</v>
      </c>
      <c r="E76" s="142">
        <f t="shared" ref="E76:I76" si="65">E75-E74</f>
        <v>1180</v>
      </c>
      <c r="F76" s="133">
        <f t="shared" si="65"/>
        <v>1343.8250000000003</v>
      </c>
      <c r="G76" s="134">
        <f t="shared" si="65"/>
        <v>1505.0293750000003</v>
      </c>
      <c r="H76" s="134">
        <f t="shared" si="65"/>
        <v>1663.8834218750003</v>
      </c>
      <c r="I76" s="134">
        <f t="shared" si="65"/>
        <v>1820.6474042968753</v>
      </c>
      <c r="J76" s="134">
        <f t="shared" ref="J76" si="66">J75-J74</f>
        <v>1975.5721414355473</v>
      </c>
    </row>
    <row r="77" spans="2:10" ht="5.0999999999999996" customHeight="1" thickBot="1" x14ac:dyDescent="0.3">
      <c r="B77" s="164"/>
      <c r="C77" s="167"/>
      <c r="D77" s="57"/>
      <c r="E77" s="135"/>
      <c r="F77" s="135"/>
      <c r="G77" s="135"/>
      <c r="H77" s="135"/>
      <c r="I77" s="135"/>
      <c r="J77" s="135"/>
    </row>
    <row r="78" spans="2:10" x14ac:dyDescent="0.25">
      <c r="B78" s="160" t="s">
        <v>44</v>
      </c>
      <c r="C78" s="180" t="s">
        <v>25</v>
      </c>
      <c r="D78" s="58">
        <f>D79-D80</f>
        <v>2948</v>
      </c>
      <c r="E78" s="136">
        <v>2948</v>
      </c>
      <c r="F78" s="136">
        <f t="shared" ref="F78:H78" si="67">E78*0.95</f>
        <v>2800.6</v>
      </c>
      <c r="G78" s="136">
        <f t="shared" si="67"/>
        <v>2660.5699999999997</v>
      </c>
      <c r="H78" s="136">
        <f t="shared" si="67"/>
        <v>2527.5414999999998</v>
      </c>
      <c r="I78" s="137">
        <f>H78*0.95</f>
        <v>2401.1644249999999</v>
      </c>
      <c r="J78" s="137">
        <f>I78*0.95</f>
        <v>2281.1062037499996</v>
      </c>
    </row>
    <row r="79" spans="2:10" x14ac:dyDescent="0.25">
      <c r="B79" s="162"/>
      <c r="C79" s="181" t="s">
        <v>26</v>
      </c>
      <c r="D79" s="58">
        <v>5395</v>
      </c>
      <c r="E79" s="137">
        <v>5249</v>
      </c>
      <c r="F79" s="137">
        <f t="shared" ref="F79:J79" si="68">E79+(E79/100*2.5)</f>
        <v>5380.2250000000004</v>
      </c>
      <c r="G79" s="137">
        <f t="shared" si="68"/>
        <v>5514.7306250000001</v>
      </c>
      <c r="H79" s="137">
        <f t="shared" si="68"/>
        <v>5652.5988906250004</v>
      </c>
      <c r="I79" s="137">
        <f t="shared" si="68"/>
        <v>5793.9138628906258</v>
      </c>
      <c r="J79" s="137">
        <f t="shared" si="68"/>
        <v>5938.7617094628913</v>
      </c>
    </row>
    <row r="80" spans="2:10" ht="15.75" thickBot="1" x14ac:dyDescent="0.3">
      <c r="B80" s="162"/>
      <c r="C80" s="182" t="s">
        <v>27</v>
      </c>
      <c r="D80" s="54">
        <v>2447</v>
      </c>
      <c r="E80" s="142">
        <f t="shared" ref="E80:I80" si="69">E79-E78</f>
        <v>2301</v>
      </c>
      <c r="F80" s="133">
        <f t="shared" si="69"/>
        <v>2579.6250000000005</v>
      </c>
      <c r="G80" s="134">
        <f t="shared" si="69"/>
        <v>2854.1606250000004</v>
      </c>
      <c r="H80" s="134">
        <f t="shared" si="69"/>
        <v>3125.0573906250006</v>
      </c>
      <c r="I80" s="134">
        <f t="shared" si="69"/>
        <v>3392.7494378906258</v>
      </c>
      <c r="J80" s="134">
        <f t="shared" ref="J80" si="70">J79-J78</f>
        <v>3657.6555057128917</v>
      </c>
    </row>
    <row r="81" spans="2:10" ht="5.0999999999999996" customHeight="1" thickBot="1" x14ac:dyDescent="0.3">
      <c r="B81" s="164"/>
      <c r="C81" s="167"/>
      <c r="D81" s="57"/>
      <c r="E81" s="135"/>
      <c r="F81" s="135"/>
      <c r="G81" s="135"/>
      <c r="H81" s="135"/>
      <c r="I81" s="135"/>
      <c r="J81" s="135"/>
    </row>
    <row r="82" spans="2:10" x14ac:dyDescent="0.25">
      <c r="B82" s="160" t="s">
        <v>45</v>
      </c>
      <c r="C82" s="180" t="s">
        <v>25</v>
      </c>
      <c r="D82" s="58">
        <f>D83-D84</f>
        <v>5232</v>
      </c>
      <c r="E82" s="136">
        <v>5232</v>
      </c>
      <c r="F82" s="136">
        <f t="shared" ref="F82:H82" si="71">E82*0.95</f>
        <v>4970.3999999999996</v>
      </c>
      <c r="G82" s="136">
        <f t="shared" si="71"/>
        <v>4721.8799999999992</v>
      </c>
      <c r="H82" s="136">
        <f t="shared" si="71"/>
        <v>4485.7859999999991</v>
      </c>
      <c r="I82" s="137">
        <f>H82*0.95</f>
        <v>4261.4966999999988</v>
      </c>
      <c r="J82" s="137">
        <f>I82*0.95</f>
        <v>4048.4218649999984</v>
      </c>
    </row>
    <row r="83" spans="2:10" x14ac:dyDescent="0.25">
      <c r="B83" s="162"/>
      <c r="C83" s="181" t="s">
        <v>26</v>
      </c>
      <c r="D83" s="58">
        <v>11140</v>
      </c>
      <c r="E83" s="137">
        <v>11092</v>
      </c>
      <c r="F83" s="137">
        <f t="shared" ref="F83:J83" si="72">E83+(E83/100*2.5)</f>
        <v>11369.3</v>
      </c>
      <c r="G83" s="137">
        <f t="shared" si="72"/>
        <v>11653.532499999999</v>
      </c>
      <c r="H83" s="137">
        <f t="shared" si="72"/>
        <v>11944.870812499999</v>
      </c>
      <c r="I83" s="137">
        <f t="shared" si="72"/>
        <v>12243.4925828125</v>
      </c>
      <c r="J83" s="137">
        <f t="shared" si="72"/>
        <v>12549.579897382811</v>
      </c>
    </row>
    <row r="84" spans="2:10" ht="15.75" thickBot="1" x14ac:dyDescent="0.3">
      <c r="B84" s="169"/>
      <c r="C84" s="182" t="s">
        <v>27</v>
      </c>
      <c r="D84" s="61">
        <v>5908</v>
      </c>
      <c r="E84" s="143">
        <f t="shared" ref="E84:I84" si="73">E83-E82</f>
        <v>5860</v>
      </c>
      <c r="F84" s="138">
        <f t="shared" si="73"/>
        <v>6398.9</v>
      </c>
      <c r="G84" s="139">
        <f t="shared" si="73"/>
        <v>6931.6525000000001</v>
      </c>
      <c r="H84" s="139">
        <f t="shared" si="73"/>
        <v>7459.0848125000002</v>
      </c>
      <c r="I84" s="139">
        <f t="shared" si="73"/>
        <v>7981.9958828125009</v>
      </c>
      <c r="J84" s="139">
        <f t="shared" ref="J84" si="74">J83-J82</f>
        <v>8501.158032382813</v>
      </c>
    </row>
    <row r="85" spans="2:10" x14ac:dyDescent="0.25">
      <c r="B85" s="170"/>
      <c r="C85" s="171"/>
      <c r="D85" s="45"/>
      <c r="E85" s="45"/>
      <c r="F85" s="14"/>
      <c r="G85" s="14"/>
      <c r="H85" s="14"/>
      <c r="I85" s="14"/>
    </row>
    <row r="86" spans="2:10" x14ac:dyDescent="0.25">
      <c r="B86" s="170"/>
      <c r="C86" s="171"/>
      <c r="D86" s="45"/>
      <c r="E86" s="45"/>
      <c r="F86" s="14"/>
      <c r="G86" s="14"/>
      <c r="H86" s="14"/>
      <c r="I86" s="14"/>
    </row>
    <row r="87" spans="2:10" x14ac:dyDescent="0.25">
      <c r="B87" s="170"/>
      <c r="C87" s="171"/>
      <c r="D87" s="45"/>
      <c r="E87" s="45"/>
      <c r="F87" s="14"/>
      <c r="G87" s="14"/>
      <c r="H87" s="14"/>
      <c r="I87" s="14"/>
    </row>
    <row r="88" spans="2:10" x14ac:dyDescent="0.25">
      <c r="B88" s="170"/>
      <c r="C88" s="171"/>
      <c r="D88" s="45"/>
      <c r="E88" s="45"/>
      <c r="F88" s="14"/>
      <c r="G88" s="14"/>
      <c r="H88" s="14"/>
      <c r="I88" s="14"/>
    </row>
    <row r="89" spans="2:10" ht="15.75" thickBot="1" x14ac:dyDescent="0.3">
      <c r="B89" s="170"/>
      <c r="C89" s="171"/>
      <c r="D89" s="45"/>
      <c r="E89" s="14"/>
      <c r="F89" s="14"/>
      <c r="G89" s="15"/>
      <c r="H89" s="15"/>
      <c r="I89" s="15"/>
      <c r="J89" s="198" t="s">
        <v>70</v>
      </c>
    </row>
    <row r="90" spans="2:10" x14ac:dyDescent="0.25">
      <c r="B90" s="172" t="s">
        <v>46</v>
      </c>
      <c r="C90" s="180" t="s">
        <v>25</v>
      </c>
      <c r="D90" s="62">
        <f>D91-D92</f>
        <v>3749</v>
      </c>
      <c r="E90" s="136">
        <v>3749</v>
      </c>
      <c r="F90" s="136">
        <f t="shared" ref="F90:H90" si="75">E90*0.95</f>
        <v>3561.5499999999997</v>
      </c>
      <c r="G90" s="136">
        <f t="shared" si="75"/>
        <v>3383.4724999999994</v>
      </c>
      <c r="H90" s="136">
        <f t="shared" si="75"/>
        <v>3214.2988749999995</v>
      </c>
      <c r="I90" s="151">
        <f>H90*0.95</f>
        <v>3053.5839312499993</v>
      </c>
      <c r="J90" s="151">
        <f>I90*0.95</f>
        <v>2900.9047346874991</v>
      </c>
    </row>
    <row r="91" spans="2:10" x14ac:dyDescent="0.25">
      <c r="B91" s="176"/>
      <c r="C91" s="181" t="s">
        <v>26</v>
      </c>
      <c r="D91" s="58">
        <v>7426</v>
      </c>
      <c r="E91" s="137">
        <v>7464</v>
      </c>
      <c r="F91" s="137">
        <f t="shared" ref="F91:J91" si="76">E91+(E91/100*2.5)</f>
        <v>7650.6</v>
      </c>
      <c r="G91" s="137">
        <f t="shared" si="76"/>
        <v>7841.8650000000007</v>
      </c>
      <c r="H91" s="137">
        <f t="shared" si="76"/>
        <v>8037.9116250000006</v>
      </c>
      <c r="I91" s="137">
        <f t="shared" si="76"/>
        <v>8238.8594156250001</v>
      </c>
      <c r="J91" s="137">
        <f t="shared" si="76"/>
        <v>8444.8309010156245</v>
      </c>
    </row>
    <row r="92" spans="2:10" ht="15.75" thickBot="1" x14ac:dyDescent="0.3">
      <c r="B92" s="177"/>
      <c r="C92" s="182" t="s">
        <v>27</v>
      </c>
      <c r="D92" s="61">
        <v>3677</v>
      </c>
      <c r="E92" s="143">
        <f t="shared" ref="E92:I92" si="77">E91-E90</f>
        <v>3715</v>
      </c>
      <c r="F92" s="138">
        <f t="shared" si="77"/>
        <v>4089.0500000000006</v>
      </c>
      <c r="G92" s="139">
        <f t="shared" si="77"/>
        <v>4458.3925000000017</v>
      </c>
      <c r="H92" s="139">
        <f t="shared" si="77"/>
        <v>4823.6127500000011</v>
      </c>
      <c r="I92" s="139">
        <f t="shared" si="77"/>
        <v>5185.2754843750008</v>
      </c>
      <c r="J92" s="139">
        <f t="shared" ref="J92" si="78">J91-J90</f>
        <v>5543.926166328125</v>
      </c>
    </row>
    <row r="93" spans="2:10" ht="5.0999999999999996" customHeight="1" thickBot="1" x14ac:dyDescent="0.3">
      <c r="B93" s="178"/>
      <c r="C93" s="179"/>
      <c r="D93" s="56"/>
      <c r="E93" s="142"/>
      <c r="F93" s="142"/>
      <c r="G93" s="15"/>
      <c r="H93" s="15"/>
      <c r="I93" s="15"/>
      <c r="J93" s="15"/>
    </row>
    <row r="94" spans="2:10" x14ac:dyDescent="0.25">
      <c r="B94" s="172" t="s">
        <v>47</v>
      </c>
      <c r="C94" s="180" t="s">
        <v>25</v>
      </c>
      <c r="D94" s="58">
        <f>D95-D96</f>
        <v>2272</v>
      </c>
      <c r="E94" s="136">
        <v>2272</v>
      </c>
      <c r="F94" s="136">
        <f t="shared" ref="F94:H94" si="79">E94*0.95</f>
        <v>2158.4</v>
      </c>
      <c r="G94" s="136">
        <f t="shared" si="79"/>
        <v>2050.48</v>
      </c>
      <c r="H94" s="136">
        <f t="shared" si="79"/>
        <v>1947.9559999999999</v>
      </c>
      <c r="I94" s="136">
        <f>H94*0.95</f>
        <v>1850.5581999999997</v>
      </c>
      <c r="J94" s="136">
        <f>I94*0.95</f>
        <v>1758.0302899999997</v>
      </c>
    </row>
    <row r="95" spans="2:10" x14ac:dyDescent="0.25">
      <c r="B95" s="162"/>
      <c r="C95" s="181" t="s">
        <v>26</v>
      </c>
      <c r="D95" s="58">
        <v>5901</v>
      </c>
      <c r="E95" s="137">
        <v>5848</v>
      </c>
      <c r="F95" s="137">
        <f t="shared" ref="F95:J95" si="80">E95+(E95/100*2.5)</f>
        <v>5994.2</v>
      </c>
      <c r="G95" s="137">
        <f t="shared" si="80"/>
        <v>6144.0549999999994</v>
      </c>
      <c r="H95" s="137">
        <f t="shared" si="80"/>
        <v>6297.6563749999996</v>
      </c>
      <c r="I95" s="146">
        <f t="shared" si="80"/>
        <v>6455.0977843749997</v>
      </c>
      <c r="J95" s="146">
        <f t="shared" si="80"/>
        <v>6616.4752289843746</v>
      </c>
    </row>
    <row r="96" spans="2:10" ht="15.75" thickBot="1" x14ac:dyDescent="0.3">
      <c r="B96" s="162"/>
      <c r="C96" s="182" t="s">
        <v>27</v>
      </c>
      <c r="D96" s="64">
        <v>3629</v>
      </c>
      <c r="E96" s="145">
        <f t="shared" ref="E96:I96" si="81">E95-E94</f>
        <v>3576</v>
      </c>
      <c r="F96" s="153">
        <f t="shared" si="81"/>
        <v>3835.7999999999997</v>
      </c>
      <c r="G96" s="147">
        <f t="shared" si="81"/>
        <v>4093.5749999999994</v>
      </c>
      <c r="H96" s="147">
        <f t="shared" si="81"/>
        <v>4349.7003749999994</v>
      </c>
      <c r="I96" s="147">
        <f t="shared" si="81"/>
        <v>4604.5395843750002</v>
      </c>
      <c r="J96" s="147">
        <f t="shared" ref="J96" si="82">J95-J94</f>
        <v>4858.4449389843749</v>
      </c>
    </row>
    <row r="97" spans="2:10" ht="5.0999999999999996" customHeight="1" thickBot="1" x14ac:dyDescent="0.3">
      <c r="B97" s="164"/>
      <c r="C97" s="167"/>
      <c r="D97" s="57"/>
      <c r="E97" s="135"/>
      <c r="F97" s="135"/>
      <c r="G97" s="135"/>
      <c r="H97" s="135"/>
      <c r="I97" s="135"/>
      <c r="J97" s="135"/>
    </row>
    <row r="98" spans="2:10" x14ac:dyDescent="0.25">
      <c r="B98" s="160" t="s">
        <v>48</v>
      </c>
      <c r="C98" s="180" t="s">
        <v>25</v>
      </c>
      <c r="D98" s="58">
        <f>D99-D100</f>
        <v>6619</v>
      </c>
      <c r="E98" s="136">
        <v>6619</v>
      </c>
      <c r="F98" s="136">
        <f t="shared" ref="F98:H98" si="83">E98*0.95</f>
        <v>6288.0499999999993</v>
      </c>
      <c r="G98" s="136">
        <f t="shared" si="83"/>
        <v>5973.6474999999991</v>
      </c>
      <c r="H98" s="136">
        <f t="shared" si="83"/>
        <v>5674.9651249999988</v>
      </c>
      <c r="I98" s="137">
        <f>H98*0.95</f>
        <v>5391.2168687499989</v>
      </c>
      <c r="J98" s="137">
        <f>I98*0.95</f>
        <v>5121.656025312499</v>
      </c>
    </row>
    <row r="99" spans="2:10" x14ac:dyDescent="0.25">
      <c r="B99" s="162"/>
      <c r="C99" s="181" t="s">
        <v>26</v>
      </c>
      <c r="D99" s="58">
        <v>10714</v>
      </c>
      <c r="E99" s="137">
        <v>10597</v>
      </c>
      <c r="F99" s="137">
        <f t="shared" ref="F99:J99" si="84">E99+(E99/100*2.5)</f>
        <v>10861.924999999999</v>
      </c>
      <c r="G99" s="137">
        <f t="shared" si="84"/>
        <v>11133.473124999999</v>
      </c>
      <c r="H99" s="137">
        <f t="shared" si="84"/>
        <v>11411.809953124999</v>
      </c>
      <c r="I99" s="137">
        <f t="shared" si="84"/>
        <v>11697.105201953123</v>
      </c>
      <c r="J99" s="137">
        <f t="shared" si="84"/>
        <v>11989.532832001951</v>
      </c>
    </row>
    <row r="100" spans="2:10" ht="15.75" thickBot="1" x14ac:dyDescent="0.3">
      <c r="B100" s="162"/>
      <c r="C100" s="182" t="s">
        <v>27</v>
      </c>
      <c r="D100" s="54">
        <v>4095</v>
      </c>
      <c r="E100" s="142">
        <f t="shared" ref="E100:I100" si="85">E99-E98</f>
        <v>3978</v>
      </c>
      <c r="F100" s="133">
        <f t="shared" si="85"/>
        <v>4573.875</v>
      </c>
      <c r="G100" s="134">
        <f t="shared" si="85"/>
        <v>5159.8256249999995</v>
      </c>
      <c r="H100" s="134">
        <f t="shared" si="85"/>
        <v>5736.8448281250003</v>
      </c>
      <c r="I100" s="134">
        <f t="shared" si="85"/>
        <v>6305.8883332031246</v>
      </c>
      <c r="J100" s="134">
        <f t="shared" ref="J100" si="86">J99-J98</f>
        <v>6867.8768066894518</v>
      </c>
    </row>
    <row r="101" spans="2:10" ht="5.0999999999999996" customHeight="1" thickBot="1" x14ac:dyDescent="0.3">
      <c r="B101" s="164"/>
      <c r="C101" s="167"/>
      <c r="D101" s="57"/>
      <c r="E101" s="135"/>
      <c r="F101" s="135"/>
      <c r="G101" s="135"/>
      <c r="H101" s="135"/>
      <c r="I101" s="135"/>
      <c r="J101" s="135"/>
    </row>
    <row r="102" spans="2:10" x14ac:dyDescent="0.25">
      <c r="B102" s="160" t="s">
        <v>49</v>
      </c>
      <c r="C102" s="180" t="s">
        <v>25</v>
      </c>
      <c r="D102" s="58">
        <f>D103-D104</f>
        <v>5847</v>
      </c>
      <c r="E102" s="136">
        <v>5847</v>
      </c>
      <c r="F102" s="136">
        <f t="shared" ref="F102:H102" si="87">E102*0.95</f>
        <v>5554.65</v>
      </c>
      <c r="G102" s="136">
        <f t="shared" si="87"/>
        <v>5276.9174999999996</v>
      </c>
      <c r="H102" s="136">
        <f t="shared" si="87"/>
        <v>5013.0716249999996</v>
      </c>
      <c r="I102" s="137">
        <f>H102*0.95</f>
        <v>4762.418043749999</v>
      </c>
      <c r="J102" s="137">
        <f>I102*0.95</f>
        <v>4524.2971415624988</v>
      </c>
    </row>
    <row r="103" spans="2:10" x14ac:dyDescent="0.25">
      <c r="B103" s="162"/>
      <c r="C103" s="181" t="s">
        <v>26</v>
      </c>
      <c r="D103" s="58">
        <v>13868</v>
      </c>
      <c r="E103" s="137">
        <v>13393</v>
      </c>
      <c r="F103" s="137">
        <f t="shared" ref="F103:J103" si="88">E103+(E103/100*2.5)</f>
        <v>13727.825000000001</v>
      </c>
      <c r="G103" s="137">
        <f t="shared" si="88"/>
        <v>14071.020625000001</v>
      </c>
      <c r="H103" s="137">
        <f t="shared" si="88"/>
        <v>14422.796140625001</v>
      </c>
      <c r="I103" s="137">
        <f t="shared" si="88"/>
        <v>14783.366044140626</v>
      </c>
      <c r="J103" s="137">
        <f t="shared" si="88"/>
        <v>15152.950195244142</v>
      </c>
    </row>
    <row r="104" spans="2:10" ht="15.75" thickBot="1" x14ac:dyDescent="0.3">
      <c r="B104" s="162"/>
      <c r="C104" s="182" t="s">
        <v>27</v>
      </c>
      <c r="D104" s="54">
        <v>8021</v>
      </c>
      <c r="E104" s="142">
        <f t="shared" ref="E104:I104" si="89">E103-E102</f>
        <v>7546</v>
      </c>
      <c r="F104" s="133">
        <f t="shared" si="89"/>
        <v>8173.1750000000011</v>
      </c>
      <c r="G104" s="134">
        <f t="shared" si="89"/>
        <v>8794.1031250000015</v>
      </c>
      <c r="H104" s="134">
        <f t="shared" si="89"/>
        <v>9409.7245156250028</v>
      </c>
      <c r="I104" s="134">
        <f t="shared" si="89"/>
        <v>10020.948000390628</v>
      </c>
      <c r="J104" s="134">
        <f t="shared" ref="J104" si="90">J103-J102</f>
        <v>10628.653053681643</v>
      </c>
    </row>
    <row r="105" spans="2:10" ht="5.0999999999999996" customHeight="1" thickBot="1" x14ac:dyDescent="0.3">
      <c r="B105" s="164"/>
      <c r="C105" s="167"/>
      <c r="D105" s="57"/>
      <c r="E105" s="135"/>
      <c r="F105" s="135"/>
      <c r="G105" s="135"/>
      <c r="H105" s="135"/>
      <c r="I105" s="135"/>
      <c r="J105" s="135"/>
    </row>
    <row r="106" spans="2:10" x14ac:dyDescent="0.25">
      <c r="B106" s="160" t="s">
        <v>50</v>
      </c>
      <c r="C106" s="168" t="s">
        <v>25</v>
      </c>
      <c r="D106" s="58">
        <f>D107-D108</f>
        <v>1569</v>
      </c>
      <c r="E106" s="136">
        <v>1569</v>
      </c>
      <c r="F106" s="136">
        <f t="shared" ref="F106:H106" si="91">E106*0.95</f>
        <v>1490.55</v>
      </c>
      <c r="G106" s="136">
        <f t="shared" si="91"/>
        <v>1416.0224999999998</v>
      </c>
      <c r="H106" s="136">
        <f t="shared" si="91"/>
        <v>1345.2213749999999</v>
      </c>
      <c r="I106" s="137">
        <f>H106*0.95</f>
        <v>1277.9603062499998</v>
      </c>
      <c r="J106" s="137">
        <f>I106*0.95</f>
        <v>1214.0622909374997</v>
      </c>
    </row>
    <row r="107" spans="2:10" x14ac:dyDescent="0.25">
      <c r="B107" s="162"/>
      <c r="C107" s="168" t="s">
        <v>26</v>
      </c>
      <c r="D107" s="60">
        <v>4738</v>
      </c>
      <c r="E107" s="146">
        <v>4341</v>
      </c>
      <c r="F107" s="146">
        <f t="shared" ref="F107:J107" si="92">E107+(E107/100*2.5)</f>
        <v>4449.5249999999996</v>
      </c>
      <c r="G107" s="146">
        <f t="shared" si="92"/>
        <v>4560.7631249999995</v>
      </c>
      <c r="H107" s="146">
        <f t="shared" si="92"/>
        <v>4674.7822031249998</v>
      </c>
      <c r="I107" s="146">
        <f t="shared" si="92"/>
        <v>4791.6517582031247</v>
      </c>
      <c r="J107" s="146">
        <f t="shared" si="92"/>
        <v>4911.4430521582026</v>
      </c>
    </row>
    <row r="108" spans="2:10" ht="15.75" thickBot="1" x14ac:dyDescent="0.3">
      <c r="B108" s="162"/>
      <c r="C108" s="166" t="s">
        <v>27</v>
      </c>
      <c r="D108" s="55">
        <v>3169</v>
      </c>
      <c r="E108" s="147">
        <f t="shared" ref="E108:I108" si="93">E107-E106</f>
        <v>2772</v>
      </c>
      <c r="F108" s="147">
        <f t="shared" si="93"/>
        <v>2958.9749999999995</v>
      </c>
      <c r="G108" s="147">
        <f t="shared" si="93"/>
        <v>3144.7406249999995</v>
      </c>
      <c r="H108" s="147">
        <f t="shared" si="93"/>
        <v>3329.5608281249997</v>
      </c>
      <c r="I108" s="147">
        <f t="shared" si="93"/>
        <v>3513.6914519531247</v>
      </c>
      <c r="J108" s="147">
        <f t="shared" ref="J108" si="94">J107-J106</f>
        <v>3697.3807612207029</v>
      </c>
    </row>
    <row r="109" spans="2:10" ht="5.0999999999999996" customHeight="1" thickBot="1" x14ac:dyDescent="0.3">
      <c r="B109" s="164"/>
      <c r="C109" s="167"/>
      <c r="D109" s="57"/>
      <c r="E109" s="135"/>
      <c r="F109" s="135"/>
      <c r="G109" s="135"/>
      <c r="H109" s="135"/>
      <c r="I109" s="135"/>
      <c r="J109" s="135"/>
    </row>
    <row r="110" spans="2:10" x14ac:dyDescent="0.25">
      <c r="B110" s="160" t="s">
        <v>51</v>
      </c>
      <c r="C110" s="168" t="s">
        <v>25</v>
      </c>
      <c r="D110" s="58">
        <f>D111-D112</f>
        <v>8236</v>
      </c>
      <c r="E110" s="136">
        <v>8236</v>
      </c>
      <c r="F110" s="136">
        <f t="shared" ref="F110:J110" si="95">E110*0.95</f>
        <v>7824.2</v>
      </c>
      <c r="G110" s="136">
        <f t="shared" si="95"/>
        <v>7432.99</v>
      </c>
      <c r="H110" s="136">
        <f t="shared" si="95"/>
        <v>7061.3404999999993</v>
      </c>
      <c r="I110" s="137">
        <f t="shared" si="95"/>
        <v>6708.2734749999991</v>
      </c>
      <c r="J110" s="137">
        <f t="shared" si="95"/>
        <v>6372.8598012499988</v>
      </c>
    </row>
    <row r="111" spans="2:10" x14ac:dyDescent="0.25">
      <c r="B111" s="162"/>
      <c r="C111" s="161" t="s">
        <v>26</v>
      </c>
      <c r="D111" s="65">
        <v>14700</v>
      </c>
      <c r="E111" s="148">
        <v>14710</v>
      </c>
      <c r="F111" s="148">
        <f t="shared" ref="F111:J111" si="96">E111+(E111/100*2.5)</f>
        <v>15077.75</v>
      </c>
      <c r="G111" s="148">
        <f t="shared" si="96"/>
        <v>15454.69375</v>
      </c>
      <c r="H111" s="148">
        <f t="shared" si="96"/>
        <v>15841.061093750001</v>
      </c>
      <c r="I111" s="148">
        <f t="shared" si="96"/>
        <v>16237.087621093751</v>
      </c>
      <c r="J111" s="148">
        <f t="shared" si="96"/>
        <v>16643.014811621095</v>
      </c>
    </row>
    <row r="112" spans="2:10" ht="15.75" thickBot="1" x14ac:dyDescent="0.3">
      <c r="B112" s="162"/>
      <c r="C112" s="163" t="s">
        <v>27</v>
      </c>
      <c r="D112" s="66">
        <v>6464</v>
      </c>
      <c r="E112" s="149">
        <f t="shared" ref="E112:I112" si="97">E111-E110</f>
        <v>6474</v>
      </c>
      <c r="F112" s="149">
        <f t="shared" si="97"/>
        <v>7253.55</v>
      </c>
      <c r="G112" s="149">
        <f t="shared" si="97"/>
        <v>8021.7037500000006</v>
      </c>
      <c r="H112" s="149">
        <f t="shared" si="97"/>
        <v>8779.7205937500003</v>
      </c>
      <c r="I112" s="149">
        <f t="shared" si="97"/>
        <v>9528.8141460937513</v>
      </c>
      <c r="J112" s="149">
        <f t="shared" ref="J112" si="98">J111-J110</f>
        <v>10270.155010371096</v>
      </c>
    </row>
    <row r="113" spans="2:10" ht="5.0999999999999996" customHeight="1" thickBot="1" x14ac:dyDescent="0.3">
      <c r="B113" s="164"/>
      <c r="C113" s="167"/>
      <c r="D113" s="57"/>
      <c r="E113" s="135"/>
      <c r="F113" s="135"/>
      <c r="G113" s="135"/>
      <c r="H113" s="135"/>
      <c r="I113" s="135"/>
      <c r="J113" s="135"/>
    </row>
    <row r="114" spans="2:10" x14ac:dyDescent="0.25">
      <c r="B114" s="160" t="s">
        <v>52</v>
      </c>
      <c r="C114" s="168" t="s">
        <v>25</v>
      </c>
      <c r="D114" s="58">
        <f>D115-D116</f>
        <v>5455</v>
      </c>
      <c r="E114" s="136">
        <v>5455</v>
      </c>
      <c r="F114" s="136">
        <f t="shared" ref="F114:J114" si="99">E114*0.95</f>
        <v>5182.25</v>
      </c>
      <c r="G114" s="136">
        <f t="shared" si="99"/>
        <v>4923.1374999999998</v>
      </c>
      <c r="H114" s="136">
        <f t="shared" si="99"/>
        <v>4676.9806249999992</v>
      </c>
      <c r="I114" s="137">
        <f t="shared" si="99"/>
        <v>4443.1315937499994</v>
      </c>
      <c r="J114" s="137">
        <f t="shared" si="99"/>
        <v>4220.9750140624992</v>
      </c>
    </row>
    <row r="115" spans="2:10" x14ac:dyDescent="0.25">
      <c r="B115" s="162"/>
      <c r="C115" s="183" t="s">
        <v>26</v>
      </c>
      <c r="D115" s="67">
        <v>9863</v>
      </c>
      <c r="E115" s="150">
        <v>9697</v>
      </c>
      <c r="F115" s="150">
        <f t="shared" ref="F115:J115" si="100">E115+(E115/100*2.5)</f>
        <v>9939.4249999999993</v>
      </c>
      <c r="G115" s="150">
        <f t="shared" si="100"/>
        <v>10187.910624999999</v>
      </c>
      <c r="H115" s="150">
        <f t="shared" si="100"/>
        <v>10442.608390624999</v>
      </c>
      <c r="I115" s="150">
        <f t="shared" si="100"/>
        <v>10703.673600390624</v>
      </c>
      <c r="J115" s="150">
        <f t="shared" si="100"/>
        <v>10971.26544040039</v>
      </c>
    </row>
    <row r="116" spans="2:10" ht="15.75" thickBot="1" x14ac:dyDescent="0.3">
      <c r="B116" s="162"/>
      <c r="C116" s="184" t="s">
        <v>27</v>
      </c>
      <c r="D116" s="52">
        <v>4408</v>
      </c>
      <c r="E116" s="130">
        <f t="shared" ref="E116:I116" si="101">E115-E114</f>
        <v>4242</v>
      </c>
      <c r="F116" s="130">
        <f t="shared" si="101"/>
        <v>4757.1749999999993</v>
      </c>
      <c r="G116" s="131">
        <f t="shared" si="101"/>
        <v>5264.7731249999988</v>
      </c>
      <c r="H116" s="131">
        <f t="shared" si="101"/>
        <v>5765.6277656249995</v>
      </c>
      <c r="I116" s="131">
        <f t="shared" si="101"/>
        <v>6260.542006640625</v>
      </c>
      <c r="J116" s="131">
        <f t="shared" ref="J116" si="102">J115-J114</f>
        <v>6750.2904263378905</v>
      </c>
    </row>
    <row r="117" spans="2:10" ht="5.0999999999999996" customHeight="1" thickBot="1" x14ac:dyDescent="0.3">
      <c r="B117" s="164"/>
      <c r="C117" s="167"/>
      <c r="D117" s="57"/>
      <c r="E117" s="135"/>
      <c r="F117" s="135"/>
      <c r="G117" s="135"/>
      <c r="H117" s="135"/>
      <c r="I117" s="135"/>
      <c r="J117" s="135"/>
    </row>
    <row r="118" spans="2:10" x14ac:dyDescent="0.25">
      <c r="B118" s="160" t="s">
        <v>53</v>
      </c>
      <c r="C118" s="168" t="s">
        <v>25</v>
      </c>
      <c r="D118" s="58">
        <f>D119-D120</f>
        <v>6353</v>
      </c>
      <c r="E118" s="136">
        <v>6353</v>
      </c>
      <c r="F118" s="136">
        <f t="shared" ref="F118:J118" si="103">E118*0.95</f>
        <v>6035.3499999999995</v>
      </c>
      <c r="G118" s="136">
        <f t="shared" si="103"/>
        <v>5733.5824999999995</v>
      </c>
      <c r="H118" s="136">
        <f t="shared" si="103"/>
        <v>5446.903374999999</v>
      </c>
      <c r="I118" s="137">
        <f t="shared" si="103"/>
        <v>5174.5582062499989</v>
      </c>
      <c r="J118" s="137">
        <f t="shared" si="103"/>
        <v>4915.8302959374987</v>
      </c>
    </row>
    <row r="119" spans="2:10" x14ac:dyDescent="0.25">
      <c r="B119" s="162"/>
      <c r="C119" s="185" t="s">
        <v>26</v>
      </c>
      <c r="D119" s="68">
        <v>12218</v>
      </c>
      <c r="E119" s="137">
        <v>12173</v>
      </c>
      <c r="F119" s="137">
        <f t="shared" ref="F119:J119" si="104">E119+(E119/100*2.5)</f>
        <v>12477.325000000001</v>
      </c>
      <c r="G119" s="137">
        <f t="shared" si="104"/>
        <v>12789.258125</v>
      </c>
      <c r="H119" s="137">
        <f t="shared" si="104"/>
        <v>13108.989578125</v>
      </c>
      <c r="I119" s="137">
        <f t="shared" si="104"/>
        <v>13436.714317578124</v>
      </c>
      <c r="J119" s="137">
        <f t="shared" si="104"/>
        <v>13772.632175517578</v>
      </c>
    </row>
    <row r="120" spans="2:10" ht="15.75" thickBot="1" x14ac:dyDescent="0.3">
      <c r="B120" s="162"/>
      <c r="C120" s="186" t="s">
        <v>27</v>
      </c>
      <c r="D120" s="54">
        <v>5865</v>
      </c>
      <c r="E120" s="133">
        <f t="shared" ref="E120:I120" si="105">E119-E118</f>
        <v>5820</v>
      </c>
      <c r="F120" s="133">
        <f t="shared" si="105"/>
        <v>6441.9750000000013</v>
      </c>
      <c r="G120" s="134">
        <f t="shared" si="105"/>
        <v>7055.6756250000008</v>
      </c>
      <c r="H120" s="134">
        <f t="shared" si="105"/>
        <v>7662.0862031250008</v>
      </c>
      <c r="I120" s="134">
        <f t="shared" si="105"/>
        <v>8262.1561113281241</v>
      </c>
      <c r="J120" s="134">
        <f t="shared" ref="J120" si="106">J119-J118</f>
        <v>8856.8018795800781</v>
      </c>
    </row>
    <row r="121" spans="2:10" ht="5.0999999999999996" customHeight="1" thickBot="1" x14ac:dyDescent="0.3">
      <c r="B121" s="164"/>
      <c r="C121" s="167"/>
      <c r="D121" s="57"/>
      <c r="E121" s="135"/>
      <c r="F121" s="135"/>
      <c r="G121" s="135"/>
      <c r="H121" s="135"/>
      <c r="I121" s="135"/>
      <c r="J121" s="135"/>
    </row>
    <row r="122" spans="2:10" x14ac:dyDescent="0.25">
      <c r="B122" s="160" t="s">
        <v>54</v>
      </c>
      <c r="C122" s="168" t="s">
        <v>25</v>
      </c>
      <c r="D122" s="58">
        <f>D123-D124</f>
        <v>4725</v>
      </c>
      <c r="E122" s="136">
        <v>4725</v>
      </c>
      <c r="F122" s="136">
        <f t="shared" ref="F122:J122" si="107">E122*0.95</f>
        <v>4488.75</v>
      </c>
      <c r="G122" s="136">
        <f t="shared" si="107"/>
        <v>4264.3125</v>
      </c>
      <c r="H122" s="136">
        <f t="shared" si="107"/>
        <v>4051.0968749999997</v>
      </c>
      <c r="I122" s="137">
        <f t="shared" si="107"/>
        <v>3848.5420312499996</v>
      </c>
      <c r="J122" s="137">
        <f t="shared" si="107"/>
        <v>3656.1149296874996</v>
      </c>
    </row>
    <row r="123" spans="2:10" x14ac:dyDescent="0.25">
      <c r="B123" s="162"/>
      <c r="C123" s="185" t="s">
        <v>26</v>
      </c>
      <c r="D123" s="68">
        <v>8698</v>
      </c>
      <c r="E123" s="137">
        <v>9140</v>
      </c>
      <c r="F123" s="137">
        <f t="shared" ref="F123:J123" si="108">E123+(E123/100*2.5)</f>
        <v>9368.5</v>
      </c>
      <c r="G123" s="137">
        <f t="shared" si="108"/>
        <v>9602.7124999999996</v>
      </c>
      <c r="H123" s="137">
        <f t="shared" si="108"/>
        <v>9842.7803124999991</v>
      </c>
      <c r="I123" s="137">
        <f t="shared" si="108"/>
        <v>10088.849820312498</v>
      </c>
      <c r="J123" s="137">
        <f t="shared" si="108"/>
        <v>10341.07106582031</v>
      </c>
    </row>
    <row r="124" spans="2:10" ht="15.75" thickBot="1" x14ac:dyDescent="0.3">
      <c r="B124" s="162"/>
      <c r="C124" s="186" t="s">
        <v>27</v>
      </c>
      <c r="D124" s="54">
        <v>3973</v>
      </c>
      <c r="E124" s="133">
        <f t="shared" ref="E124:I124" si="109">E123-E122</f>
        <v>4415</v>
      </c>
      <c r="F124" s="133">
        <f t="shared" si="109"/>
        <v>4879.75</v>
      </c>
      <c r="G124" s="134">
        <f t="shared" si="109"/>
        <v>5338.4</v>
      </c>
      <c r="H124" s="134">
        <f t="shared" si="109"/>
        <v>5791.6834374999999</v>
      </c>
      <c r="I124" s="134">
        <f t="shared" si="109"/>
        <v>6240.3077890624991</v>
      </c>
      <c r="J124" s="134">
        <f t="shared" ref="J124" si="110">J123-J122</f>
        <v>6684.9561361328106</v>
      </c>
    </row>
    <row r="125" spans="2:10" ht="5.0999999999999996" customHeight="1" thickBot="1" x14ac:dyDescent="0.3">
      <c r="B125" s="164"/>
      <c r="C125" s="167"/>
      <c r="D125" s="57"/>
      <c r="E125" s="135"/>
      <c r="F125" s="135"/>
      <c r="G125" s="135"/>
      <c r="H125" s="135"/>
      <c r="I125" s="135"/>
      <c r="J125" s="135"/>
    </row>
    <row r="126" spans="2:10" x14ac:dyDescent="0.25">
      <c r="B126" s="160" t="s">
        <v>55</v>
      </c>
      <c r="C126" s="168" t="s">
        <v>25</v>
      </c>
      <c r="D126" s="58">
        <f>D127-D128</f>
        <v>4440</v>
      </c>
      <c r="E126" s="136">
        <v>4440</v>
      </c>
      <c r="F126" s="136">
        <f t="shared" ref="F126:J126" si="111">E126*0.95</f>
        <v>4218</v>
      </c>
      <c r="G126" s="136">
        <f t="shared" si="111"/>
        <v>4007.1</v>
      </c>
      <c r="H126" s="136">
        <f t="shared" si="111"/>
        <v>3806.7449999999999</v>
      </c>
      <c r="I126" s="137">
        <f t="shared" si="111"/>
        <v>3616.4077499999999</v>
      </c>
      <c r="J126" s="136">
        <f t="shared" si="111"/>
        <v>3435.5873624999995</v>
      </c>
    </row>
    <row r="127" spans="2:10" x14ac:dyDescent="0.25">
      <c r="B127" s="162"/>
      <c r="C127" s="185" t="s">
        <v>26</v>
      </c>
      <c r="D127" s="68">
        <v>11042</v>
      </c>
      <c r="E127" s="137">
        <v>11267</v>
      </c>
      <c r="F127" s="137">
        <f t="shared" ref="F127:J127" si="112">E127+(E127/100*2.5)</f>
        <v>11548.674999999999</v>
      </c>
      <c r="G127" s="137">
        <f t="shared" si="112"/>
        <v>11837.391874999999</v>
      </c>
      <c r="H127" s="137">
        <f t="shared" si="112"/>
        <v>12133.326671875</v>
      </c>
      <c r="I127" s="137">
        <f t="shared" si="112"/>
        <v>12436.659838671874</v>
      </c>
      <c r="J127" s="146">
        <f t="shared" si="112"/>
        <v>12747.57633463867</v>
      </c>
    </row>
    <row r="128" spans="2:10" ht="15.75" thickBot="1" x14ac:dyDescent="0.3">
      <c r="B128" s="162"/>
      <c r="C128" s="186" t="s">
        <v>27</v>
      </c>
      <c r="D128" s="54">
        <v>6602</v>
      </c>
      <c r="E128" s="133">
        <f t="shared" ref="E128:I128" si="113">E127-E126</f>
        <v>6827</v>
      </c>
      <c r="F128" s="133">
        <f t="shared" si="113"/>
        <v>7330.6749999999993</v>
      </c>
      <c r="G128" s="134">
        <f t="shared" si="113"/>
        <v>7830.291874999999</v>
      </c>
      <c r="H128" s="134">
        <f t="shared" si="113"/>
        <v>8326.5816718749993</v>
      </c>
      <c r="I128" s="134">
        <f t="shared" si="113"/>
        <v>8820.2520886718739</v>
      </c>
      <c r="J128" s="147">
        <f t="shared" ref="J128" si="114">J127-J126</f>
        <v>9311.9889721386717</v>
      </c>
    </row>
    <row r="129" spans="2:10" x14ac:dyDescent="0.25">
      <c r="B129" s="187"/>
      <c r="C129" s="188"/>
      <c r="D129" s="47"/>
      <c r="E129" s="47"/>
      <c r="F129" s="17"/>
      <c r="G129" s="17"/>
      <c r="H129" s="17"/>
      <c r="I129" s="17"/>
    </row>
    <row r="130" spans="2:10" x14ac:dyDescent="0.25">
      <c r="B130" s="170"/>
      <c r="C130" s="171"/>
      <c r="D130" s="45"/>
      <c r="E130" s="45"/>
      <c r="F130" s="14"/>
      <c r="G130" s="14"/>
      <c r="H130" s="14"/>
      <c r="I130" s="14"/>
    </row>
    <row r="131" spans="2:10" x14ac:dyDescent="0.25">
      <c r="B131" s="170"/>
      <c r="C131" s="171"/>
      <c r="D131" s="45"/>
      <c r="E131" s="45"/>
      <c r="F131" s="14"/>
      <c r="G131" s="14"/>
      <c r="H131" s="14"/>
      <c r="I131" s="14"/>
    </row>
    <row r="132" spans="2:10" ht="15" customHeight="1" x14ac:dyDescent="0.25">
      <c r="B132" s="170"/>
      <c r="C132" s="171"/>
      <c r="D132" s="45"/>
      <c r="E132" s="14"/>
      <c r="F132" s="14"/>
      <c r="G132" s="14"/>
      <c r="H132" s="14"/>
      <c r="I132" s="14"/>
    </row>
    <row r="133" spans="2:10" ht="15" customHeight="1" thickBot="1" x14ac:dyDescent="0.3">
      <c r="B133" s="189"/>
      <c r="C133" s="190"/>
      <c r="D133" s="46"/>
      <c r="E133" s="145"/>
      <c r="F133" s="145"/>
      <c r="G133" s="15"/>
      <c r="H133" s="15"/>
      <c r="I133" s="15"/>
      <c r="J133" s="198" t="s">
        <v>71</v>
      </c>
    </row>
    <row r="134" spans="2:10" x14ac:dyDescent="0.25">
      <c r="B134" s="160" t="s">
        <v>56</v>
      </c>
      <c r="C134" s="173" t="s">
        <v>25</v>
      </c>
      <c r="D134" s="62">
        <f>D135-D136</f>
        <v>3655</v>
      </c>
      <c r="E134" s="136">
        <v>3655</v>
      </c>
      <c r="F134" s="136">
        <f t="shared" ref="F134:J134" si="115">E134*0.95</f>
        <v>3472.25</v>
      </c>
      <c r="G134" s="136">
        <f t="shared" si="115"/>
        <v>3298.6374999999998</v>
      </c>
      <c r="H134" s="136">
        <f t="shared" si="115"/>
        <v>3133.7056249999996</v>
      </c>
      <c r="I134" s="151">
        <f t="shared" si="115"/>
        <v>2977.0203437499995</v>
      </c>
      <c r="J134" s="151">
        <f t="shared" si="115"/>
        <v>2828.1693265624995</v>
      </c>
    </row>
    <row r="135" spans="2:10" x14ac:dyDescent="0.25">
      <c r="B135" s="162"/>
      <c r="C135" s="185" t="s">
        <v>26</v>
      </c>
      <c r="D135" s="68">
        <v>9532</v>
      </c>
      <c r="E135" s="137">
        <v>9425</v>
      </c>
      <c r="F135" s="137">
        <f t="shared" ref="F135:J135" si="116">E135+(E135/100*2.5)</f>
        <v>9660.625</v>
      </c>
      <c r="G135" s="137">
        <f t="shared" si="116"/>
        <v>9902.140625</v>
      </c>
      <c r="H135" s="137">
        <f t="shared" si="116"/>
        <v>10149.694140625001</v>
      </c>
      <c r="I135" s="137">
        <f t="shared" si="116"/>
        <v>10403.436494140626</v>
      </c>
      <c r="J135" s="137">
        <f t="shared" si="116"/>
        <v>10663.522406494141</v>
      </c>
    </row>
    <row r="136" spans="2:10" ht="15.75" thickBot="1" x14ac:dyDescent="0.3">
      <c r="B136" s="162"/>
      <c r="C136" s="186" t="s">
        <v>27</v>
      </c>
      <c r="D136" s="54">
        <v>5877</v>
      </c>
      <c r="E136" s="133">
        <f t="shared" ref="E136:I136" si="117">E135-E134</f>
        <v>5770</v>
      </c>
      <c r="F136" s="133">
        <f t="shared" si="117"/>
        <v>6188.375</v>
      </c>
      <c r="G136" s="134">
        <f t="shared" si="117"/>
        <v>6603.5031250000002</v>
      </c>
      <c r="H136" s="134">
        <f t="shared" si="117"/>
        <v>7015.9885156250011</v>
      </c>
      <c r="I136" s="134">
        <f t="shared" si="117"/>
        <v>7426.4161503906262</v>
      </c>
      <c r="J136" s="134">
        <f t="shared" ref="J136" si="118">J135-J134</f>
        <v>7835.3530799316413</v>
      </c>
    </row>
    <row r="137" spans="2:10" ht="5.0999999999999996" customHeight="1" thickBot="1" x14ac:dyDescent="0.3">
      <c r="B137" s="164"/>
      <c r="C137" s="167"/>
      <c r="D137" s="57"/>
      <c r="E137" s="135"/>
      <c r="F137" s="135"/>
      <c r="G137" s="135"/>
      <c r="H137" s="135"/>
      <c r="I137" s="135"/>
      <c r="J137" s="135"/>
    </row>
    <row r="138" spans="2:10" x14ac:dyDescent="0.25">
      <c r="B138" s="160" t="s">
        <v>57</v>
      </c>
      <c r="C138" s="168" t="s">
        <v>25</v>
      </c>
      <c r="D138" s="58">
        <f>D139-D140</f>
        <v>8985</v>
      </c>
      <c r="E138" s="136">
        <v>8985</v>
      </c>
      <c r="F138" s="136">
        <f t="shared" ref="F138:J138" si="119">E138*0.95</f>
        <v>8535.75</v>
      </c>
      <c r="G138" s="136">
        <f t="shared" si="119"/>
        <v>8108.9624999999996</v>
      </c>
      <c r="H138" s="136">
        <f t="shared" si="119"/>
        <v>7703.5143749999997</v>
      </c>
      <c r="I138" s="137">
        <f t="shared" si="119"/>
        <v>7318.3386562499991</v>
      </c>
      <c r="J138" s="137">
        <f t="shared" si="119"/>
        <v>6952.4217234374992</v>
      </c>
    </row>
    <row r="139" spans="2:10" x14ac:dyDescent="0.25">
      <c r="B139" s="162"/>
      <c r="C139" s="185" t="s">
        <v>26</v>
      </c>
      <c r="D139" s="68">
        <v>17511</v>
      </c>
      <c r="E139" s="137">
        <v>17519</v>
      </c>
      <c r="F139" s="137">
        <f t="shared" ref="F139:J139" si="120">E139+(E139/100*2.5)</f>
        <v>17956.974999999999</v>
      </c>
      <c r="G139" s="137">
        <f t="shared" si="120"/>
        <v>18405.899374999997</v>
      </c>
      <c r="H139" s="137">
        <f t="shared" si="120"/>
        <v>18866.046859374997</v>
      </c>
      <c r="I139" s="137">
        <f t="shared" si="120"/>
        <v>19337.698030859374</v>
      </c>
      <c r="J139" s="137">
        <f t="shared" si="120"/>
        <v>19821.140481630857</v>
      </c>
    </row>
    <row r="140" spans="2:10" ht="15.75" thickBot="1" x14ac:dyDescent="0.3">
      <c r="B140" s="162"/>
      <c r="C140" s="186" t="s">
        <v>27</v>
      </c>
      <c r="D140" s="54">
        <v>8526</v>
      </c>
      <c r="E140" s="133">
        <f t="shared" ref="E140:I140" si="121">E139-E138</f>
        <v>8534</v>
      </c>
      <c r="F140" s="133">
        <f t="shared" si="121"/>
        <v>9421.2249999999985</v>
      </c>
      <c r="G140" s="134">
        <f t="shared" si="121"/>
        <v>10296.936874999998</v>
      </c>
      <c r="H140" s="134">
        <f t="shared" si="121"/>
        <v>11162.532484374999</v>
      </c>
      <c r="I140" s="134">
        <f t="shared" si="121"/>
        <v>12019.359374609376</v>
      </c>
      <c r="J140" s="134">
        <f t="shared" ref="J140" si="122">J139-J138</f>
        <v>12868.718758193358</v>
      </c>
    </row>
    <row r="141" spans="2:10" ht="5.0999999999999996" customHeight="1" thickBot="1" x14ac:dyDescent="0.3">
      <c r="B141" s="164"/>
      <c r="C141" s="167"/>
      <c r="D141" s="57"/>
      <c r="E141" s="135"/>
      <c r="F141" s="135"/>
      <c r="G141" s="135"/>
      <c r="H141" s="135"/>
      <c r="I141" s="135"/>
      <c r="J141" s="135"/>
    </row>
    <row r="142" spans="2:10" x14ac:dyDescent="0.25">
      <c r="B142" s="160" t="s">
        <v>58</v>
      </c>
      <c r="C142" s="168" t="s">
        <v>25</v>
      </c>
      <c r="D142" s="58">
        <f>D143-D144</f>
        <v>6011</v>
      </c>
      <c r="E142" s="136">
        <v>6011</v>
      </c>
      <c r="F142" s="136">
        <f t="shared" ref="F142:J142" si="123">E142*0.95</f>
        <v>5710.45</v>
      </c>
      <c r="G142" s="136">
        <f t="shared" si="123"/>
        <v>5424.9274999999998</v>
      </c>
      <c r="H142" s="136">
        <f t="shared" si="123"/>
        <v>5153.6811249999992</v>
      </c>
      <c r="I142" s="137">
        <f t="shared" si="123"/>
        <v>4895.997068749999</v>
      </c>
      <c r="J142" s="137">
        <f t="shared" si="123"/>
        <v>4651.1972153124989</v>
      </c>
    </row>
    <row r="143" spans="2:10" x14ac:dyDescent="0.25">
      <c r="B143" s="162"/>
      <c r="C143" s="183" t="s">
        <v>26</v>
      </c>
      <c r="D143" s="67">
        <v>12289</v>
      </c>
      <c r="E143" s="129">
        <v>12450</v>
      </c>
      <c r="F143" s="129">
        <f t="shared" ref="F143:J143" si="124">E143+(E143/100*2.5)</f>
        <v>12761.25</v>
      </c>
      <c r="G143" s="129">
        <f t="shared" si="124"/>
        <v>13080.28125</v>
      </c>
      <c r="H143" s="129">
        <f t="shared" si="124"/>
        <v>13407.288281249999</v>
      </c>
      <c r="I143" s="129">
        <f t="shared" si="124"/>
        <v>13742.470488281249</v>
      </c>
      <c r="J143" s="129">
        <f t="shared" si="124"/>
        <v>14086.032250488281</v>
      </c>
    </row>
    <row r="144" spans="2:10" ht="15.75" thickBot="1" x14ac:dyDescent="0.3">
      <c r="B144" s="162"/>
      <c r="C144" s="184" t="s">
        <v>27</v>
      </c>
      <c r="D144" s="52">
        <v>6278</v>
      </c>
      <c r="E144" s="199">
        <f t="shared" ref="E144:I144" si="125">E143-E142</f>
        <v>6439</v>
      </c>
      <c r="F144" s="130">
        <f t="shared" si="125"/>
        <v>7050.8</v>
      </c>
      <c r="G144" s="131">
        <f t="shared" si="125"/>
        <v>7655.3537500000002</v>
      </c>
      <c r="H144" s="131">
        <f t="shared" si="125"/>
        <v>8253.6071562500001</v>
      </c>
      <c r="I144" s="131">
        <f t="shared" si="125"/>
        <v>8846.4734195312503</v>
      </c>
      <c r="J144" s="131">
        <f t="shared" ref="J144" si="126">J143-J142</f>
        <v>9434.8350351757817</v>
      </c>
    </row>
    <row r="145" spans="2:11" ht="5.0999999999999996" customHeight="1" thickBot="1" x14ac:dyDescent="0.3">
      <c r="B145" s="164"/>
      <c r="C145" s="167"/>
      <c r="D145" s="57"/>
      <c r="E145" s="135"/>
      <c r="F145" s="135"/>
      <c r="G145" s="135"/>
      <c r="H145" s="135"/>
      <c r="I145" s="135"/>
      <c r="J145" s="135"/>
    </row>
    <row r="146" spans="2:11" x14ac:dyDescent="0.25">
      <c r="B146" s="160" t="s">
        <v>59</v>
      </c>
      <c r="C146" s="168" t="s">
        <v>25</v>
      </c>
      <c r="D146" s="58">
        <f>D147-D148</f>
        <v>7271</v>
      </c>
      <c r="E146" s="136">
        <v>7271</v>
      </c>
      <c r="F146" s="136">
        <f t="shared" ref="F146:J146" si="127">E146*0.95</f>
        <v>6907.45</v>
      </c>
      <c r="G146" s="136">
        <f t="shared" si="127"/>
        <v>6562.0774999999994</v>
      </c>
      <c r="H146" s="136">
        <f t="shared" si="127"/>
        <v>6233.9736249999987</v>
      </c>
      <c r="I146" s="137">
        <f t="shared" si="127"/>
        <v>5922.2749437499988</v>
      </c>
      <c r="J146" s="137">
        <f t="shared" si="127"/>
        <v>5626.1611965624988</v>
      </c>
    </row>
    <row r="147" spans="2:11" x14ac:dyDescent="0.25">
      <c r="B147" s="162"/>
      <c r="C147" s="185" t="s">
        <v>26</v>
      </c>
      <c r="D147" s="68">
        <v>14133</v>
      </c>
      <c r="E147" s="137">
        <v>14093</v>
      </c>
      <c r="F147" s="137">
        <f t="shared" ref="F147:J147" si="128">E147+(E147/100*2.5)</f>
        <v>14445.325000000001</v>
      </c>
      <c r="G147" s="137">
        <f t="shared" si="128"/>
        <v>14806.458125000001</v>
      </c>
      <c r="H147" s="137">
        <f t="shared" si="128"/>
        <v>15176.619578125001</v>
      </c>
      <c r="I147" s="137">
        <f t="shared" si="128"/>
        <v>15556.035067578126</v>
      </c>
      <c r="J147" s="137">
        <f t="shared" si="128"/>
        <v>15944.93594426758</v>
      </c>
    </row>
    <row r="148" spans="2:11" ht="15" customHeight="1" thickBot="1" x14ac:dyDescent="0.3">
      <c r="B148" s="162"/>
      <c r="C148" s="186" t="s">
        <v>27</v>
      </c>
      <c r="D148" s="54">
        <v>6862</v>
      </c>
      <c r="E148" s="133">
        <f t="shared" ref="E148:I148" si="129">E147-E146</f>
        <v>6822</v>
      </c>
      <c r="F148" s="133">
        <f t="shared" si="129"/>
        <v>7537.8750000000009</v>
      </c>
      <c r="G148" s="134">
        <f t="shared" si="129"/>
        <v>8244.3806250000016</v>
      </c>
      <c r="H148" s="134">
        <f t="shared" si="129"/>
        <v>8942.6459531250021</v>
      </c>
      <c r="I148" s="134">
        <f t="shared" si="129"/>
        <v>9633.7601238281277</v>
      </c>
      <c r="J148" s="134">
        <f t="shared" ref="J148" si="130">J147-J146</f>
        <v>10318.77474770508</v>
      </c>
    </row>
    <row r="149" spans="2:11" ht="5.0999999999999996" customHeight="1" thickBot="1" x14ac:dyDescent="0.3">
      <c r="B149" s="164"/>
      <c r="C149" s="167"/>
      <c r="D149" s="57"/>
      <c r="E149" s="135"/>
      <c r="F149" s="135"/>
      <c r="G149" s="135"/>
      <c r="H149" s="135"/>
      <c r="I149" s="135"/>
      <c r="J149" s="135"/>
    </row>
    <row r="150" spans="2:11" ht="15" customHeight="1" x14ac:dyDescent="0.25">
      <c r="B150" s="160" t="s">
        <v>60</v>
      </c>
      <c r="C150" s="181" t="s">
        <v>25</v>
      </c>
      <c r="D150" s="60">
        <v>22262</v>
      </c>
      <c r="E150" s="146">
        <v>22707</v>
      </c>
      <c r="F150" s="146">
        <v>22707</v>
      </c>
      <c r="G150" s="146">
        <v>22707</v>
      </c>
      <c r="H150" s="146">
        <v>22707</v>
      </c>
      <c r="I150" s="146">
        <v>21000</v>
      </c>
      <c r="J150" s="146">
        <v>21000</v>
      </c>
    </row>
    <row r="151" spans="2:11" ht="15" customHeight="1" x14ac:dyDescent="0.25">
      <c r="B151" s="160" t="s">
        <v>61</v>
      </c>
      <c r="C151" s="185" t="s">
        <v>26</v>
      </c>
      <c r="D151" s="68">
        <v>87962</v>
      </c>
      <c r="E151" s="152">
        <v>90881</v>
      </c>
      <c r="F151" s="152">
        <v>94000</v>
      </c>
      <c r="G151" s="152">
        <v>94000</v>
      </c>
      <c r="H151" s="152">
        <v>94000</v>
      </c>
      <c r="I151" s="152">
        <v>93000</v>
      </c>
      <c r="J151" s="152">
        <v>93000</v>
      </c>
    </row>
    <row r="152" spans="2:11" ht="15" customHeight="1" thickBot="1" x14ac:dyDescent="0.3">
      <c r="B152" s="162"/>
      <c r="C152" s="186" t="s">
        <v>27</v>
      </c>
      <c r="D152" s="54">
        <f t="shared" ref="D152" si="131">D151-D150</f>
        <v>65700</v>
      </c>
      <c r="E152" s="133">
        <f t="shared" ref="E152:I152" si="132">E151-E150</f>
        <v>68174</v>
      </c>
      <c r="F152" s="133">
        <f t="shared" si="132"/>
        <v>71293</v>
      </c>
      <c r="G152" s="134">
        <f t="shared" si="132"/>
        <v>71293</v>
      </c>
      <c r="H152" s="134">
        <f t="shared" si="132"/>
        <v>71293</v>
      </c>
      <c r="I152" s="134">
        <f t="shared" si="132"/>
        <v>72000</v>
      </c>
      <c r="J152" s="134">
        <f t="shared" ref="J152" si="133">J151-J150</f>
        <v>72000</v>
      </c>
    </row>
    <row r="153" spans="2:11" ht="5.0999999999999996" customHeight="1" thickBot="1" x14ac:dyDescent="0.3">
      <c r="B153" s="164"/>
      <c r="C153" s="167"/>
      <c r="D153" s="57"/>
      <c r="E153" s="135"/>
      <c r="F153" s="135"/>
      <c r="G153" s="135"/>
      <c r="H153" s="135"/>
      <c r="I153" s="135"/>
      <c r="J153" s="135"/>
    </row>
    <row r="154" spans="2:11" ht="15" customHeight="1" x14ac:dyDescent="0.25">
      <c r="B154" s="172" t="s">
        <v>62</v>
      </c>
      <c r="C154" s="180" t="s">
        <v>25</v>
      </c>
      <c r="D154" s="59">
        <v>1570</v>
      </c>
      <c r="E154" s="136">
        <v>1570</v>
      </c>
      <c r="F154" s="136">
        <v>1570</v>
      </c>
      <c r="G154" s="136">
        <v>1570</v>
      </c>
      <c r="H154" s="136">
        <v>1570</v>
      </c>
      <c r="I154" s="136">
        <v>1570</v>
      </c>
      <c r="J154" s="136">
        <v>1570</v>
      </c>
    </row>
    <row r="155" spans="2:11" x14ac:dyDescent="0.25">
      <c r="B155" s="160" t="s">
        <v>63</v>
      </c>
      <c r="C155" s="185" t="s">
        <v>26</v>
      </c>
      <c r="D155" s="60">
        <v>49070</v>
      </c>
      <c r="E155" s="146">
        <v>52470</v>
      </c>
      <c r="F155" s="146">
        <v>53000</v>
      </c>
      <c r="G155" s="146">
        <v>54000</v>
      </c>
      <c r="H155" s="146">
        <v>54000</v>
      </c>
      <c r="I155" s="146">
        <v>56000</v>
      </c>
      <c r="J155" s="146">
        <v>56000</v>
      </c>
    </row>
    <row r="156" spans="2:11" ht="15.75" thickBot="1" x14ac:dyDescent="0.3">
      <c r="B156" s="191" t="s">
        <v>64</v>
      </c>
      <c r="C156" s="192" t="s">
        <v>27</v>
      </c>
      <c r="D156" s="64">
        <f>D155-D154</f>
        <v>47500</v>
      </c>
      <c r="E156" s="133">
        <f t="shared" ref="E156" si="134">E155-E154</f>
        <v>50900</v>
      </c>
      <c r="F156" s="153">
        <f>F155-F154</f>
        <v>51430</v>
      </c>
      <c r="G156" s="147">
        <f t="shared" ref="G156:H156" si="135">G155-G154</f>
        <v>52430</v>
      </c>
      <c r="H156" s="147">
        <f t="shared" si="135"/>
        <v>52430</v>
      </c>
      <c r="I156" s="147">
        <f t="shared" ref="I156:J156" si="136">I155-I154</f>
        <v>54430</v>
      </c>
      <c r="J156" s="147">
        <f t="shared" si="136"/>
        <v>54430</v>
      </c>
      <c r="K156" s="133"/>
    </row>
    <row r="157" spans="2:11" ht="5.0999999999999996" customHeight="1" thickBot="1" x14ac:dyDescent="0.3">
      <c r="B157" s="193"/>
      <c r="C157" s="167"/>
      <c r="D157" s="57"/>
      <c r="E157" s="135"/>
      <c r="F157" s="135"/>
      <c r="G157" s="135"/>
      <c r="H157" s="135"/>
      <c r="I157" s="135"/>
      <c r="J157" s="135"/>
    </row>
    <row r="158" spans="2:11" x14ac:dyDescent="0.25">
      <c r="B158" s="172" t="s">
        <v>65</v>
      </c>
      <c r="C158" s="180" t="s">
        <v>25</v>
      </c>
      <c r="D158" s="59">
        <v>30549</v>
      </c>
      <c r="E158" s="136">
        <v>29830</v>
      </c>
      <c r="F158" s="136">
        <v>30729</v>
      </c>
      <c r="G158" s="136">
        <v>31029</v>
      </c>
      <c r="H158" s="136">
        <v>31329</v>
      </c>
      <c r="I158" s="136">
        <v>31629</v>
      </c>
      <c r="J158" s="136">
        <v>31629</v>
      </c>
    </row>
    <row r="159" spans="2:11" x14ac:dyDescent="0.25">
      <c r="B159" s="162"/>
      <c r="C159" s="185" t="s">
        <v>26</v>
      </c>
      <c r="D159" s="60">
        <v>51479</v>
      </c>
      <c r="E159" s="146">
        <v>55644</v>
      </c>
      <c r="F159" s="146">
        <v>55894</v>
      </c>
      <c r="G159" s="146">
        <v>56194</v>
      </c>
      <c r="H159" s="146">
        <v>56494</v>
      </c>
      <c r="I159" s="146">
        <v>56794</v>
      </c>
      <c r="J159" s="146">
        <v>56794</v>
      </c>
    </row>
    <row r="160" spans="2:11" ht="15.75" thickBot="1" x14ac:dyDescent="0.3">
      <c r="B160" s="169"/>
      <c r="C160" s="192" t="s">
        <v>27</v>
      </c>
      <c r="D160" s="61">
        <f t="shared" ref="D160:I160" si="137">D159-D158</f>
        <v>20930</v>
      </c>
      <c r="E160" s="138">
        <f t="shared" ref="E160:H160" si="138">E159-E158</f>
        <v>25814</v>
      </c>
      <c r="F160" s="138">
        <f t="shared" si="138"/>
        <v>25165</v>
      </c>
      <c r="G160" s="138">
        <f t="shared" si="138"/>
        <v>25165</v>
      </c>
      <c r="H160" s="139">
        <f t="shared" si="138"/>
        <v>25165</v>
      </c>
      <c r="I160" s="139">
        <f t="shared" si="137"/>
        <v>25165</v>
      </c>
      <c r="J160" s="139">
        <f t="shared" ref="J160" si="139">J159-J158</f>
        <v>25165</v>
      </c>
    </row>
    <row r="161" spans="2:10" ht="5.0999999999999996" customHeight="1" thickBot="1" x14ac:dyDescent="0.3">
      <c r="B161" s="164"/>
      <c r="C161" s="167"/>
      <c r="D161" s="57"/>
      <c r="E161" s="135"/>
      <c r="F161" s="135"/>
      <c r="G161" s="135"/>
      <c r="H161" s="135"/>
      <c r="I161" s="135"/>
      <c r="J161" s="135"/>
    </row>
    <row r="162" spans="2:10" x14ac:dyDescent="0.25">
      <c r="B162" s="160" t="s">
        <v>66</v>
      </c>
      <c r="C162" s="181" t="s">
        <v>25</v>
      </c>
      <c r="D162" s="60">
        <v>654</v>
      </c>
      <c r="E162" s="146">
        <v>654</v>
      </c>
      <c r="F162" s="146">
        <v>654</v>
      </c>
      <c r="G162" s="146">
        <v>654</v>
      </c>
      <c r="H162" s="146">
        <v>654</v>
      </c>
      <c r="I162" s="146">
        <v>654</v>
      </c>
      <c r="J162" s="146">
        <v>654</v>
      </c>
    </row>
    <row r="163" spans="2:10" x14ac:dyDescent="0.25">
      <c r="B163" s="162"/>
      <c r="C163" s="185" t="s">
        <v>26</v>
      </c>
      <c r="D163" s="68">
        <v>5654</v>
      </c>
      <c r="E163" s="152">
        <v>4654</v>
      </c>
      <c r="F163" s="152">
        <v>5654</v>
      </c>
      <c r="G163" s="152">
        <v>5654</v>
      </c>
      <c r="H163" s="152">
        <v>5654</v>
      </c>
      <c r="I163" s="152">
        <v>5654</v>
      </c>
      <c r="J163" s="152">
        <v>5654</v>
      </c>
    </row>
    <row r="164" spans="2:10" ht="15.75" thickBot="1" x14ac:dyDescent="0.3">
      <c r="B164" s="169"/>
      <c r="C164" s="192" t="s">
        <v>27</v>
      </c>
      <c r="D164" s="61">
        <f t="shared" ref="D164:H164" si="140">D163-D162</f>
        <v>5000</v>
      </c>
      <c r="E164" s="138">
        <f t="shared" si="140"/>
        <v>4000</v>
      </c>
      <c r="F164" s="138">
        <f t="shared" si="140"/>
        <v>5000</v>
      </c>
      <c r="G164" s="139">
        <f t="shared" si="140"/>
        <v>5000</v>
      </c>
      <c r="H164" s="139">
        <f t="shared" si="140"/>
        <v>5000</v>
      </c>
      <c r="I164" s="139">
        <f t="shared" ref="I164:J164" si="141">I163-I162</f>
        <v>5000</v>
      </c>
      <c r="J164" s="139">
        <f t="shared" si="141"/>
        <v>5000</v>
      </c>
    </row>
  </sheetData>
  <mergeCells count="1">
    <mergeCell ref="B3:J3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Střednědobý výhled MČ</vt:lpstr>
      <vt:lpstr>Střednědobý výhled 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Plachá Radka (P8)</cp:lastModifiedBy>
  <cp:lastPrinted>2022-02-03T05:49:36Z</cp:lastPrinted>
  <dcterms:created xsi:type="dcterms:W3CDTF">2015-01-21T15:04:52Z</dcterms:created>
  <dcterms:modified xsi:type="dcterms:W3CDTF">2022-02-03T05:50:22Z</dcterms:modified>
</cp:coreProperties>
</file>