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ento_sešit" defaultThemeVersion="124226"/>
  <bookViews>
    <workbookView xWindow="360" yWindow="315" windowWidth="14940" windowHeight="8625" firstSheet="2" activeTab="2"/>
  </bookViews>
  <sheets>
    <sheet name="rok 2013" sheetId="35" r:id="rId1"/>
    <sheet name="Příloha č. 7-HZČ" sheetId="36" r:id="rId2"/>
    <sheet name="ZČ" sheetId="43" r:id="rId3"/>
  </sheets>
  <calcPr calcId="125725"/>
</workbook>
</file>

<file path=xl/calcChain.xml><?xml version="1.0" encoding="utf-8"?>
<calcChain xmlns="http://schemas.openxmlformats.org/spreadsheetml/2006/main">
  <c r="J31" i="43"/>
  <c r="J33" s="1"/>
  <c r="D19"/>
  <c r="K29"/>
  <c r="K28"/>
  <c r="K27"/>
  <c r="K26"/>
  <c r="K25"/>
  <c r="K24"/>
  <c r="E23"/>
  <c r="K23" s="1"/>
  <c r="K22"/>
  <c r="J21"/>
  <c r="I21"/>
  <c r="H21"/>
  <c r="G21"/>
  <c r="F21"/>
  <c r="E21"/>
  <c r="D21"/>
  <c r="K20"/>
  <c r="I19"/>
  <c r="H19"/>
  <c r="G19"/>
  <c r="F19"/>
  <c r="E19"/>
  <c r="K18"/>
  <c r="K17"/>
  <c r="K16"/>
  <c r="K15"/>
  <c r="K14"/>
  <c r="J13"/>
  <c r="J12" s="1"/>
  <c r="I13"/>
  <c r="I12" s="1"/>
  <c r="H13"/>
  <c r="G13"/>
  <c r="F13"/>
  <c r="E13"/>
  <c r="E12" s="1"/>
  <c r="D13"/>
  <c r="D25" i="35"/>
  <c r="J25" s="1"/>
  <c r="J21" s="1"/>
  <c r="F13"/>
  <c r="F19"/>
  <c r="F12"/>
  <c r="F31" s="1"/>
  <c r="F33" s="1"/>
  <c r="F21"/>
  <c r="D28"/>
  <c r="J28" s="1"/>
  <c r="C14" i="36"/>
  <c r="D14"/>
  <c r="E14"/>
  <c r="K12" i="35"/>
  <c r="K21"/>
  <c r="K31" s="1"/>
  <c r="K33" s="1"/>
  <c r="D24"/>
  <c r="J24"/>
  <c r="D22"/>
  <c r="D23"/>
  <c r="D21" s="1"/>
  <c r="D26"/>
  <c r="D14"/>
  <c r="D15"/>
  <c r="J15" s="1"/>
  <c r="D16"/>
  <c r="D17"/>
  <c r="D18"/>
  <c r="D13"/>
  <c r="D20"/>
  <c r="D19" s="1"/>
  <c r="E13"/>
  <c r="E19"/>
  <c r="E12"/>
  <c r="E31" s="1"/>
  <c r="E33" s="1"/>
  <c r="E21"/>
  <c r="E27"/>
  <c r="G13"/>
  <c r="G12"/>
  <c r="G31" s="1"/>
  <c r="G33" s="1"/>
  <c r="G19"/>
  <c r="G21"/>
  <c r="H21"/>
  <c r="H13"/>
  <c r="H12" s="1"/>
  <c r="H31" s="1"/>
  <c r="H33" s="1"/>
  <c r="H27"/>
  <c r="I13"/>
  <c r="I12"/>
  <c r="I31" s="1"/>
  <c r="I33" s="1"/>
  <c r="I21"/>
  <c r="C13"/>
  <c r="C19"/>
  <c r="C12"/>
  <c r="C31" s="1"/>
  <c r="C21"/>
  <c r="B14" i="36"/>
  <c r="F14"/>
  <c r="F31" s="1"/>
  <c r="G14"/>
  <c r="G31" s="1"/>
  <c r="H14"/>
  <c r="I14"/>
  <c r="E18"/>
  <c r="I18"/>
  <c r="J18"/>
  <c r="K18"/>
  <c r="M18"/>
  <c r="L18"/>
  <c r="E19"/>
  <c r="I19"/>
  <c r="J19"/>
  <c r="K19"/>
  <c r="M19"/>
  <c r="L19"/>
  <c r="E20"/>
  <c r="I20"/>
  <c r="J20"/>
  <c r="K20"/>
  <c r="M20"/>
  <c r="L20"/>
  <c r="E21"/>
  <c r="I21"/>
  <c r="J21"/>
  <c r="K21"/>
  <c r="M21"/>
  <c r="L21"/>
  <c r="E22"/>
  <c r="I22"/>
  <c r="J22"/>
  <c r="K22"/>
  <c r="M22"/>
  <c r="L22"/>
  <c r="E23"/>
  <c r="I23"/>
  <c r="J23"/>
  <c r="K23"/>
  <c r="M23"/>
  <c r="L23"/>
  <c r="E25"/>
  <c r="I25"/>
  <c r="J25"/>
  <c r="K25"/>
  <c r="M25"/>
  <c r="L25"/>
  <c r="E27"/>
  <c r="I27"/>
  <c r="J27"/>
  <c r="K27"/>
  <c r="M27"/>
  <c r="L27"/>
  <c r="E28"/>
  <c r="I28"/>
  <c r="J28"/>
  <c r="K28"/>
  <c r="M28"/>
  <c r="L28"/>
  <c r="I29"/>
  <c r="K29"/>
  <c r="M29"/>
  <c r="L29"/>
  <c r="B31"/>
  <c r="H31"/>
  <c r="I31" s="1"/>
  <c r="J14" i="35"/>
  <c r="J13" s="1"/>
  <c r="J12" s="1"/>
  <c r="J16"/>
  <c r="J17"/>
  <c r="J18"/>
  <c r="J20"/>
  <c r="J19"/>
  <c r="J22"/>
  <c r="J26"/>
  <c r="J27"/>
  <c r="D29"/>
  <c r="J29" s="1"/>
  <c r="J23"/>
  <c r="C31" i="36"/>
  <c r="D31"/>
  <c r="E31"/>
  <c r="L14"/>
  <c r="K14"/>
  <c r="K31" s="1"/>
  <c r="M31" s="1"/>
  <c r="L31"/>
  <c r="K19" i="43" l="1"/>
  <c r="I31"/>
  <c r="I33" s="1"/>
  <c r="E31"/>
  <c r="E33" s="1"/>
  <c r="D12"/>
  <c r="D31" s="1"/>
  <c r="H12"/>
  <c r="H31" s="1"/>
  <c r="H33" s="1"/>
  <c r="G12"/>
  <c r="G31" s="1"/>
  <c r="G33" s="1"/>
  <c r="F12"/>
  <c r="F31" s="1"/>
  <c r="F33" s="1"/>
  <c r="K13"/>
  <c r="K12" s="1"/>
  <c r="C33" i="35"/>
  <c r="K21" i="43"/>
  <c r="D12" i="35"/>
  <c r="D31" s="1"/>
  <c r="D33" s="1"/>
  <c r="M14" i="36"/>
  <c r="J14"/>
  <c r="J31" s="1"/>
  <c r="K31" i="43" l="1"/>
  <c r="K33" s="1"/>
  <c r="D33"/>
  <c r="J33" i="35"/>
  <c r="J31"/>
</calcChain>
</file>

<file path=xl/sharedStrings.xml><?xml version="1.0" encoding="utf-8"?>
<sst xmlns="http://schemas.openxmlformats.org/spreadsheetml/2006/main" count="131" uniqueCount="70">
  <si>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</si>
  <si>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</si>
  <si>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</si>
  <si>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</si>
  <si>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</si>
  <si>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</si>
  <si>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</si>
  <si>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</si>
  <si>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</si>
  <si>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</si>
  <si>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</si>
  <si>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</si>
  <si>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JUDr. Hana Slabá</t>
  </si>
  <si>
    <t>ÚHRN celé ZČ MČ Praha 8</t>
  </si>
  <si>
    <t>prodeje domů a pozemků</t>
  </si>
  <si>
    <t>Převody do rozpočtu</t>
  </si>
  <si>
    <t>AUSTIS, a.s., provozovna Karlín</t>
  </si>
  <si>
    <t>AUSTIS, a.s., provozovna Libeň</t>
  </si>
  <si>
    <t>AUSTIS, a.s., provozovna Kobylisy</t>
  </si>
  <si>
    <t>prodeje bytových domů</t>
  </si>
  <si>
    <t>z toho: pronájem bytů - soutěž</t>
  </si>
  <si>
    <t>I. Bytový a domovní fond spravovaný spr.firmami</t>
  </si>
  <si>
    <t>OZSS ÚMČ</t>
  </si>
  <si>
    <t>MO ÚMČ</t>
  </si>
  <si>
    <t>II. Prodeje majetku</t>
  </si>
  <si>
    <t>III. Ostatní zdaňovaná činnost</t>
  </si>
  <si>
    <t>výnosy a náklady z přecenění</t>
  </si>
  <si>
    <t>Centrum Palmovka a.s.</t>
  </si>
  <si>
    <t>v tis. Kč</t>
  </si>
  <si>
    <t>Hospodářský výsledek</t>
  </si>
  <si>
    <t>Schválený</t>
  </si>
  <si>
    <t>Upravený</t>
  </si>
  <si>
    <t>Skutečnost</t>
  </si>
  <si>
    <t>%</t>
  </si>
  <si>
    <t>rozpočet</t>
  </si>
  <si>
    <t>k uprav.</t>
  </si>
  <si>
    <t>rozpočtu</t>
  </si>
  <si>
    <t>Bytový a domovní fond</t>
  </si>
  <si>
    <t xml:space="preserve">spravovaný správními </t>
  </si>
  <si>
    <t>firmami bez prov. Mazurská</t>
  </si>
  <si>
    <t>AUSTIS, a.s., provozovna Mazurská</t>
  </si>
  <si>
    <t>Prodeje majetku</t>
  </si>
  <si>
    <t>Ostatní činnost</t>
  </si>
  <si>
    <t>opravy bytů DPS, soc. a azylových</t>
  </si>
  <si>
    <t>CELKEM</t>
  </si>
  <si>
    <t>zdaňovaná činnost</t>
  </si>
  <si>
    <t>Rady Městské části Praha 8</t>
  </si>
  <si>
    <t xml:space="preserve">osobní </t>
  </si>
  <si>
    <t>náklady</t>
  </si>
  <si>
    <t xml:space="preserve">daň z převodu nemovitostí </t>
  </si>
  <si>
    <t>opravy bytů DPS, sociálních a azylových</t>
  </si>
  <si>
    <t xml:space="preserve"> Vyúčtování finančního plánu (rozpočtu) zdaňované - hospodářské činnosti (ZČ) MČ Praha 8  za rok 2013 (v tis. Kč)</t>
  </si>
  <si>
    <t>odpisy</t>
  </si>
  <si>
    <t>předpis podílu na daň. povinnosti HMP</t>
  </si>
  <si>
    <t>Celkem výsledek ZČ</t>
  </si>
  <si>
    <t xml:space="preserve">                                    Plnění finančního plánu (rozpočtu) zdaňované činnosti Městské části Praha 8 za rok  2013</t>
  </si>
  <si>
    <t>Příloha č. 7 návrhu usnesení</t>
  </si>
  <si>
    <t>ze dne 28. května 2014</t>
  </si>
  <si>
    <t>AUSTIS, správa s.r.o. provozovna Karlín</t>
  </si>
  <si>
    <t>AUSTIS, správa s.r.o. provozovna Libeň</t>
  </si>
  <si>
    <t>AUSTIS, správa s.r.o. provozovna Kobylisy</t>
  </si>
  <si>
    <t>AUSTIS, správa s.r.o. poliklinika Mazurská</t>
  </si>
  <si>
    <t xml:space="preserve"> </t>
  </si>
  <si>
    <t>AUSTIS, správa s.r.o. OKC Draháň</t>
  </si>
  <si>
    <t>předpis podílu na daňové povinnosti HMP</t>
  </si>
  <si>
    <t xml:space="preserve"> Vyúčtování finančního plánu (rozpočtu) zdaňované - hospodářské činnosti (ZČ) MČ Praha 8  za rok 2015 (v tis. Kč)</t>
  </si>
  <si>
    <t xml:space="preserve">Příloha č. 7  </t>
  </si>
  <si>
    <t>Zastupitelstva městské části Praha 8</t>
  </si>
  <si>
    <t xml:space="preserve">ze dne 22. června  2016                                </t>
  </si>
  <si>
    <t>usnesení č. Usn ZMC 015/2016</t>
  </si>
</sst>
</file>

<file path=xl/styles.xml><?xml version="1.0" encoding="utf-8"?>
<styleSheet xmlns="http://schemas.openxmlformats.org/spreadsheetml/2006/main">
  <numFmts count="1">
    <numFmt numFmtId="164" formatCode="#,##0\ &quot;Kč&quot;"/>
  </numFmts>
  <fonts count="38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9"/>
      <color indexed="10"/>
      <name val="Arial CE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b/>
      <u/>
      <sz val="10"/>
      <name val="Arial CE"/>
      <charset val="238"/>
    </font>
    <font>
      <b/>
      <sz val="10"/>
      <color indexed="10"/>
      <name val="Arial CE"/>
      <family val="2"/>
      <charset val="238"/>
    </font>
    <font>
      <u/>
      <sz val="15"/>
      <name val="Arial CE"/>
      <charset val="238"/>
    </font>
    <font>
      <b/>
      <sz val="15"/>
      <name val="Arial CE"/>
      <family val="2"/>
      <charset val="238"/>
    </font>
    <font>
      <sz val="10"/>
      <name val="Arial CE"/>
      <charset val="238"/>
    </font>
    <font>
      <u/>
      <sz val="11"/>
      <color indexed="8"/>
      <name val="Calibri"/>
      <family val="2"/>
      <charset val="238"/>
    </font>
    <font>
      <u/>
      <sz val="10"/>
      <name val="Arial CE"/>
      <family val="2"/>
      <charset val="238"/>
    </font>
    <font>
      <u/>
      <sz val="9"/>
      <name val="Arial CE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2" fillId="15" borderId="0" applyNumberFormat="0" applyBorder="0" applyAlignment="0" applyProtection="0"/>
    <xf numFmtId="0" fontId="22" fillId="16" borderId="1" applyNumberFormat="0" applyAlignment="0" applyProtection="0"/>
    <xf numFmtId="0" fontId="24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3" fillId="17" borderId="5" applyNumberFormat="0" applyAlignment="0" applyProtection="0"/>
    <xf numFmtId="0" fontId="21" fillId="7" borderId="1" applyNumberFormat="0" applyAlignment="0" applyProtection="0"/>
    <xf numFmtId="0" fontId="19" fillId="0" borderId="6" applyNumberFormat="0" applyFill="0" applyAlignment="0" applyProtection="0"/>
    <xf numFmtId="0" fontId="18" fillId="7" borderId="0" applyNumberFormat="0" applyBorder="0" applyAlignment="0" applyProtection="0"/>
    <xf numFmtId="0" fontId="1" fillId="4" borderId="7" applyNumberFormat="0" applyFont="0" applyAlignment="0" applyProtection="0"/>
    <xf numFmtId="0" fontId="23" fillId="16" borderId="8" applyNumberFormat="0" applyAlignment="0" applyProtection="0"/>
    <xf numFmtId="0" fontId="17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319">
    <xf numFmtId="0" fontId="0" fillId="0" borderId="0" xfId="0"/>
    <xf numFmtId="0" fontId="2" fillId="0" borderId="0" xfId="0" applyFont="1"/>
    <xf numFmtId="3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0" xfId="0" applyFont="1" applyBorder="1"/>
    <xf numFmtId="3" fontId="4" fillId="0" borderId="11" xfId="0" applyNumberFormat="1" applyFont="1" applyBorder="1" applyAlignment="1">
      <alignment horizontal="center"/>
    </xf>
    <xf numFmtId="0" fontId="4" fillId="0" borderId="12" xfId="0" applyFont="1" applyBorder="1"/>
    <xf numFmtId="3" fontId="4" fillId="0" borderId="13" xfId="0" applyNumberFormat="1" applyFont="1" applyBorder="1"/>
    <xf numFmtId="0" fontId="4" fillId="0" borderId="14" xfId="0" applyFont="1" applyBorder="1"/>
    <xf numFmtId="3" fontId="4" fillId="0" borderId="15" xfId="0" applyNumberFormat="1" applyFon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5" fillId="0" borderId="18" xfId="0" applyNumberFormat="1" applyFont="1" applyFill="1" applyBorder="1"/>
    <xf numFmtId="3" fontId="5" fillId="0" borderId="19" xfId="0" applyNumberFormat="1" applyFont="1" applyFill="1" applyBorder="1"/>
    <xf numFmtId="3" fontId="5" fillId="0" borderId="20" xfId="0" applyNumberFormat="1" applyFont="1" applyFill="1" applyBorder="1"/>
    <xf numFmtId="3" fontId="4" fillId="0" borderId="21" xfId="0" applyNumberFormat="1" applyFont="1" applyFill="1" applyBorder="1"/>
    <xf numFmtId="3" fontId="4" fillId="0" borderId="11" xfId="0" applyNumberFormat="1" applyFont="1" applyFill="1" applyBorder="1"/>
    <xf numFmtId="3" fontId="4" fillId="0" borderId="22" xfId="0" applyNumberFormat="1" applyFont="1" applyFill="1" applyBorder="1"/>
    <xf numFmtId="3" fontId="4" fillId="0" borderId="23" xfId="0" applyNumberFormat="1" applyFont="1" applyFill="1" applyBorder="1"/>
    <xf numFmtId="3" fontId="4" fillId="0" borderId="13" xfId="0" applyNumberFormat="1" applyFont="1" applyFill="1" applyBorder="1"/>
    <xf numFmtId="3" fontId="4" fillId="0" borderId="24" xfId="0" applyNumberFormat="1" applyFont="1" applyFill="1" applyBorder="1"/>
    <xf numFmtId="3" fontId="5" fillId="0" borderId="11" xfId="0" applyNumberFormat="1" applyFont="1" applyFill="1" applyBorder="1"/>
    <xf numFmtId="3" fontId="4" fillId="0" borderId="25" xfId="0" applyNumberFormat="1" applyFont="1" applyFill="1" applyBorder="1"/>
    <xf numFmtId="3" fontId="4" fillId="0" borderId="26" xfId="0" applyNumberFormat="1" applyFont="1" applyFill="1" applyBorder="1"/>
    <xf numFmtId="3" fontId="4" fillId="0" borderId="27" xfId="0" applyNumberFormat="1" applyFont="1" applyFill="1" applyBorder="1"/>
    <xf numFmtId="3" fontId="4" fillId="0" borderId="28" xfId="0" applyNumberFormat="1" applyFont="1" applyFill="1" applyBorder="1"/>
    <xf numFmtId="0" fontId="0" fillId="0" borderId="0" xfId="0" applyBorder="1"/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5" fillId="0" borderId="32" xfId="0" applyFont="1" applyBorder="1"/>
    <xf numFmtId="0" fontId="0" fillId="0" borderId="14" xfId="0" applyBorder="1"/>
    <xf numFmtId="3" fontId="4" fillId="0" borderId="0" xfId="0" applyNumberFormat="1" applyFont="1" applyBorder="1"/>
    <xf numFmtId="3" fontId="4" fillId="0" borderId="33" xfId="0" applyNumberFormat="1" applyFont="1" applyBorder="1" applyAlignment="1">
      <alignment horizontal="center"/>
    </xf>
    <xf numFmtId="3" fontId="4" fillId="0" borderId="34" xfId="0" applyNumberFormat="1" applyFont="1" applyBorder="1" applyAlignment="1">
      <alignment horizontal="center"/>
    </xf>
    <xf numFmtId="3" fontId="4" fillId="0" borderId="35" xfId="0" applyNumberFormat="1" applyFont="1" applyBorder="1" applyAlignment="1">
      <alignment horizontal="center"/>
    </xf>
    <xf numFmtId="3" fontId="4" fillId="0" borderId="36" xfId="0" applyNumberFormat="1" applyFont="1" applyBorder="1" applyAlignment="1">
      <alignment horizontal="center"/>
    </xf>
    <xf numFmtId="3" fontId="4" fillId="0" borderId="37" xfId="0" applyNumberFormat="1" applyFont="1" applyFill="1" applyBorder="1"/>
    <xf numFmtId="3" fontId="4" fillId="0" borderId="0" xfId="0" applyNumberFormat="1" applyFont="1" applyFill="1" applyBorder="1"/>
    <xf numFmtId="3" fontId="4" fillId="0" borderId="35" xfId="0" applyNumberFormat="1" applyFont="1" applyFill="1" applyBorder="1"/>
    <xf numFmtId="3" fontId="4" fillId="0" borderId="38" xfId="0" applyNumberFormat="1" applyFont="1" applyBorder="1" applyAlignment="1">
      <alignment horizontal="center"/>
    </xf>
    <xf numFmtId="0" fontId="0" fillId="0" borderId="39" xfId="0" applyBorder="1"/>
    <xf numFmtId="3" fontId="4" fillId="0" borderId="40" xfId="0" applyNumberFormat="1" applyFont="1" applyFill="1" applyBorder="1"/>
    <xf numFmtId="0" fontId="4" fillId="0" borderId="41" xfId="0" applyFont="1" applyBorder="1"/>
    <xf numFmtId="0" fontId="2" fillId="0" borderId="32" xfId="0" applyFont="1" applyBorder="1"/>
    <xf numFmtId="3" fontId="5" fillId="0" borderId="42" xfId="0" applyNumberFormat="1" applyFont="1" applyBorder="1"/>
    <xf numFmtId="3" fontId="5" fillId="0" borderId="39" xfId="0" applyNumberFormat="1" applyFont="1" applyBorder="1"/>
    <xf numFmtId="3" fontId="5" fillId="0" borderId="43" xfId="0" applyNumberFormat="1" applyFont="1" applyBorder="1"/>
    <xf numFmtId="3" fontId="5" fillId="0" borderId="18" xfId="0" applyNumberFormat="1" applyFont="1" applyBorder="1"/>
    <xf numFmtId="0" fontId="3" fillId="0" borderId="10" xfId="0" applyFont="1" applyBorder="1"/>
    <xf numFmtId="0" fontId="4" fillId="0" borderId="44" xfId="0" applyFont="1" applyFill="1" applyBorder="1"/>
    <xf numFmtId="0" fontId="2" fillId="0" borderId="39" xfId="0" applyFont="1" applyBorder="1"/>
    <xf numFmtId="3" fontId="2" fillId="0" borderId="18" xfId="0" applyNumberFormat="1" applyFont="1" applyBorder="1"/>
    <xf numFmtId="3" fontId="2" fillId="0" borderId="20" xfId="0" applyNumberFormat="1" applyFont="1" applyBorder="1"/>
    <xf numFmtId="3" fontId="2" fillId="0" borderId="19" xfId="0" applyNumberFormat="1" applyFont="1" applyBorder="1"/>
    <xf numFmtId="3" fontId="2" fillId="0" borderId="39" xfId="0" applyNumberFormat="1" applyFont="1" applyBorder="1"/>
    <xf numFmtId="0" fontId="5" fillId="0" borderId="45" xfId="0" applyFont="1" applyFill="1" applyBorder="1"/>
    <xf numFmtId="3" fontId="2" fillId="0" borderId="0" xfId="0" applyNumberFormat="1" applyFont="1"/>
    <xf numFmtId="0" fontId="2" fillId="0" borderId="10" xfId="0" applyFont="1" applyBorder="1"/>
    <xf numFmtId="0" fontId="5" fillId="0" borderId="39" xfId="0" applyFont="1" applyFill="1" applyBorder="1"/>
    <xf numFmtId="3" fontId="0" fillId="0" borderId="0" xfId="0" applyNumberFormat="1"/>
    <xf numFmtId="0" fontId="3" fillId="0" borderId="12" xfId="0" applyFont="1" applyBorder="1"/>
    <xf numFmtId="3" fontId="4" fillId="0" borderId="46" xfId="0" applyNumberFormat="1" applyFont="1" applyFill="1" applyBorder="1"/>
    <xf numFmtId="3" fontId="4" fillId="0" borderId="47" xfId="0" applyNumberFormat="1" applyFont="1" applyFill="1" applyBorder="1"/>
    <xf numFmtId="3" fontId="4" fillId="0" borderId="48" xfId="0" applyNumberFormat="1" applyFont="1" applyFill="1" applyBorder="1"/>
    <xf numFmtId="3" fontId="4" fillId="0" borderId="33" xfId="0" applyNumberFormat="1" applyFont="1" applyFill="1" applyBorder="1"/>
    <xf numFmtId="3" fontId="4" fillId="0" borderId="49" xfId="0" applyNumberFormat="1" applyFont="1" applyFill="1" applyBorder="1"/>
    <xf numFmtId="3" fontId="4" fillId="0" borderId="50" xfId="0" applyNumberFormat="1" applyFont="1" applyFill="1" applyBorder="1"/>
    <xf numFmtId="3" fontId="4" fillId="0" borderId="51" xfId="0" applyNumberFormat="1" applyFont="1" applyFill="1" applyBorder="1"/>
    <xf numFmtId="3" fontId="4" fillId="0" borderId="52" xfId="0" applyNumberFormat="1" applyFont="1" applyFill="1" applyBorder="1"/>
    <xf numFmtId="3" fontId="4" fillId="0" borderId="34" xfId="0" applyNumberFormat="1" applyFont="1" applyFill="1" applyBorder="1"/>
    <xf numFmtId="0" fontId="7" fillId="0" borderId="0" xfId="0" applyFont="1"/>
    <xf numFmtId="0" fontId="4" fillId="0" borderId="45" xfId="0" applyFont="1" applyBorder="1"/>
    <xf numFmtId="0" fontId="4" fillId="0" borderId="0" xfId="0" applyFont="1" applyBorder="1"/>
    <xf numFmtId="3" fontId="4" fillId="0" borderId="0" xfId="0" applyNumberFormat="1" applyFont="1" applyBorder="1" applyAlignment="1">
      <alignment horizontal="center"/>
    </xf>
    <xf numFmtId="0" fontId="4" fillId="0" borderId="44" xfId="0" applyFont="1" applyBorder="1"/>
    <xf numFmtId="3" fontId="4" fillId="0" borderId="44" xfId="0" applyNumberFormat="1" applyFont="1" applyBorder="1" applyAlignment="1">
      <alignment horizontal="center"/>
    </xf>
    <xf numFmtId="0" fontId="4" fillId="0" borderId="0" xfId="0" applyFont="1" applyFill="1" applyBorder="1"/>
    <xf numFmtId="0" fontId="4" fillId="0" borderId="45" xfId="0" applyFont="1" applyFill="1" applyBorder="1"/>
    <xf numFmtId="3" fontId="5" fillId="0" borderId="45" xfId="0" applyNumberFormat="1" applyFont="1" applyFill="1" applyBorder="1"/>
    <xf numFmtId="3" fontId="5" fillId="0" borderId="53" xfId="0" applyNumberFormat="1" applyFont="1" applyFill="1" applyBorder="1"/>
    <xf numFmtId="3" fontId="5" fillId="0" borderId="38" xfId="0" applyNumberFormat="1" applyFont="1" applyFill="1" applyBorder="1"/>
    <xf numFmtId="0" fontId="0" fillId="0" borderId="15" xfId="0" applyFill="1" applyBorder="1"/>
    <xf numFmtId="0" fontId="4" fillId="0" borderId="39" xfId="0" applyFont="1" applyFill="1" applyBorder="1"/>
    <xf numFmtId="3" fontId="4" fillId="0" borderId="18" xfId="0" applyNumberFormat="1" applyFont="1" applyFill="1" applyBorder="1"/>
    <xf numFmtId="0" fontId="8" fillId="0" borderId="20" xfId="0" applyFont="1" applyBorder="1"/>
    <xf numFmtId="3" fontId="8" fillId="0" borderId="18" xfId="0" applyNumberFormat="1" applyFont="1" applyFill="1" applyBorder="1"/>
    <xf numFmtId="3" fontId="8" fillId="0" borderId="32" xfId="0" applyNumberFormat="1" applyFont="1" applyFill="1" applyBorder="1"/>
    <xf numFmtId="3" fontId="8" fillId="0" borderId="43" xfId="0" applyNumberFormat="1" applyFont="1" applyFill="1" applyBorder="1"/>
    <xf numFmtId="3" fontId="8" fillId="0" borderId="19" xfId="0" applyNumberFormat="1" applyFont="1" applyFill="1" applyBorder="1"/>
    <xf numFmtId="3" fontId="8" fillId="0" borderId="54" xfId="0" applyNumberFormat="1" applyFont="1" applyFill="1" applyBorder="1"/>
    <xf numFmtId="3" fontId="8" fillId="0" borderId="38" xfId="0" applyNumberFormat="1" applyFont="1" applyFill="1" applyBorder="1"/>
    <xf numFmtId="3" fontId="4" fillId="0" borderId="55" xfId="0" applyNumberFormat="1" applyFont="1" applyFill="1" applyBorder="1"/>
    <xf numFmtId="3" fontId="4" fillId="0" borderId="56" xfId="0" applyNumberFormat="1" applyFont="1" applyFill="1" applyBorder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8" fillId="0" borderId="11" xfId="0" applyFont="1" applyBorder="1"/>
    <xf numFmtId="0" fontId="29" fillId="0" borderId="13" xfId="0" applyFont="1" applyBorder="1"/>
    <xf numFmtId="0" fontId="29" fillId="0" borderId="57" xfId="0" applyFont="1" applyBorder="1" applyAlignment="1">
      <alignment horizontal="center"/>
    </xf>
    <xf numFmtId="0" fontId="29" fillId="0" borderId="58" xfId="0" applyFont="1" applyBorder="1" applyAlignment="1">
      <alignment horizontal="center"/>
    </xf>
    <xf numFmtId="0" fontId="29" fillId="0" borderId="59" xfId="0" applyFont="1" applyBorder="1"/>
    <xf numFmtId="0" fontId="29" fillId="0" borderId="60" xfId="0" applyFont="1" applyBorder="1" applyAlignment="1">
      <alignment horizontal="center"/>
    </xf>
    <xf numFmtId="0" fontId="29" fillId="0" borderId="61" xfId="0" applyFont="1" applyBorder="1" applyAlignment="1">
      <alignment horizontal="center"/>
    </xf>
    <xf numFmtId="0" fontId="29" fillId="0" borderId="59" xfId="0" applyFont="1" applyBorder="1" applyAlignment="1">
      <alignment horizontal="center"/>
    </xf>
    <xf numFmtId="0" fontId="29" fillId="0" borderId="41" xfId="0" applyFont="1" applyBorder="1" applyAlignment="1">
      <alignment horizontal="center"/>
    </xf>
    <xf numFmtId="0" fontId="29" fillId="0" borderId="52" xfId="0" applyFont="1" applyBorder="1" applyAlignment="1">
      <alignment horizontal="center"/>
    </xf>
    <xf numFmtId="0" fontId="29" fillId="0" borderId="28" xfId="0" applyFont="1" applyBorder="1"/>
    <xf numFmtId="0" fontId="29" fillId="0" borderId="35" xfId="0" applyFont="1" applyBorder="1" applyAlignment="1">
      <alignment horizontal="center"/>
    </xf>
    <xf numFmtId="0" fontId="29" fillId="0" borderId="34" xfId="0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29" fillId="0" borderId="15" xfId="0" applyFont="1" applyBorder="1"/>
    <xf numFmtId="0" fontId="29" fillId="0" borderId="62" xfId="0" applyFont="1" applyBorder="1" applyAlignment="1">
      <alignment horizontal="center"/>
    </xf>
    <xf numFmtId="0" fontId="29" fillId="0" borderId="63" xfId="0" applyFont="1" applyBorder="1" applyAlignment="1">
      <alignment horizontal="center"/>
    </xf>
    <xf numFmtId="0" fontId="29" fillId="0" borderId="64" xfId="0" applyFont="1" applyBorder="1"/>
    <xf numFmtId="0" fontId="29" fillId="0" borderId="17" xfId="0" applyFont="1" applyBorder="1" applyAlignment="1">
      <alignment horizontal="center"/>
    </xf>
    <xf numFmtId="0" fontId="29" fillId="0" borderId="16" xfId="0" applyFont="1" applyBorder="1" applyAlignment="1">
      <alignment horizontal="center"/>
    </xf>
    <xf numFmtId="0" fontId="29" fillId="0" borderId="64" xfId="0" applyFont="1" applyBorder="1" applyAlignment="1">
      <alignment horizontal="center"/>
    </xf>
    <xf numFmtId="0" fontId="0" fillId="0" borderId="11" xfId="0" applyFill="1" applyBorder="1"/>
    <xf numFmtId="3" fontId="0" fillId="0" borderId="57" xfId="0" applyNumberFormat="1" applyFill="1" applyBorder="1"/>
    <xf numFmtId="3" fontId="0" fillId="0" borderId="58" xfId="0" applyNumberFormat="1" applyFill="1" applyBorder="1"/>
    <xf numFmtId="2" fontId="0" fillId="0" borderId="53" xfId="0" applyNumberFormat="1" applyFill="1" applyBorder="1"/>
    <xf numFmtId="0" fontId="0" fillId="0" borderId="45" xfId="0" applyFill="1" applyBorder="1"/>
    <xf numFmtId="0" fontId="0" fillId="0" borderId="59" xfId="0" applyFill="1" applyBorder="1"/>
    <xf numFmtId="0" fontId="0" fillId="0" borderId="58" xfId="0" applyFill="1" applyBorder="1"/>
    <xf numFmtId="0" fontId="0" fillId="0" borderId="53" xfId="0" applyFill="1" applyBorder="1"/>
    <xf numFmtId="0" fontId="0" fillId="0" borderId="57" xfId="0" applyFill="1" applyBorder="1"/>
    <xf numFmtId="2" fontId="0" fillId="0" borderId="60" xfId="0" applyNumberFormat="1" applyFill="1" applyBorder="1"/>
    <xf numFmtId="0" fontId="30" fillId="0" borderId="13" xfId="0" applyFont="1" applyFill="1" applyBorder="1"/>
    <xf numFmtId="3" fontId="28" fillId="0" borderId="12" xfId="0" applyNumberFormat="1" applyFont="1" applyFill="1" applyBorder="1"/>
    <xf numFmtId="3" fontId="28" fillId="0" borderId="28" xfId="0" applyNumberFormat="1" applyFont="1" applyFill="1" applyBorder="1"/>
    <xf numFmtId="3" fontId="28" fillId="0" borderId="52" xfId="0" applyNumberFormat="1" applyFont="1" applyFill="1" applyBorder="1"/>
    <xf numFmtId="2" fontId="28" fillId="0" borderId="35" xfId="0" applyNumberFormat="1" applyFont="1" applyFill="1" applyBorder="1"/>
    <xf numFmtId="3" fontId="28" fillId="0" borderId="41" xfId="0" applyNumberFormat="1" applyFont="1" applyFill="1" applyBorder="1"/>
    <xf numFmtId="3" fontId="0" fillId="0" borderId="41" xfId="0" applyNumberFormat="1" applyFill="1" applyBorder="1"/>
    <xf numFmtId="3" fontId="0" fillId="0" borderId="52" xfId="0" applyNumberFormat="1" applyFill="1" applyBorder="1"/>
    <xf numFmtId="2" fontId="0" fillId="0" borderId="33" xfId="0" applyNumberFormat="1" applyFill="1" applyBorder="1"/>
    <xf numFmtId="3" fontId="0" fillId="0" borderId="0" xfId="0" applyNumberFormat="1" applyFill="1" applyBorder="1"/>
    <xf numFmtId="3" fontId="0" fillId="0" borderId="28" xfId="0" applyNumberFormat="1" applyFill="1" applyBorder="1"/>
    <xf numFmtId="2" fontId="0" fillId="0" borderId="35" xfId="0" applyNumberFormat="1" applyFill="1" applyBorder="1"/>
    <xf numFmtId="0" fontId="30" fillId="0" borderId="27" xfId="0" applyFont="1" applyFill="1" applyBorder="1"/>
    <xf numFmtId="3" fontId="0" fillId="0" borderId="46" xfId="0" applyNumberFormat="1" applyFill="1" applyBorder="1"/>
    <xf numFmtId="3" fontId="0" fillId="0" borderId="51" xfId="0" applyNumberFormat="1" applyFill="1" applyBorder="1"/>
    <xf numFmtId="2" fontId="0" fillId="0" borderId="48" xfId="0" applyNumberFormat="1" applyFill="1" applyBorder="1"/>
    <xf numFmtId="3" fontId="0" fillId="0" borderId="65" xfId="0" applyNumberFormat="1" applyFill="1" applyBorder="1"/>
    <xf numFmtId="3" fontId="0" fillId="0" borderId="22" xfId="0" applyNumberFormat="1" applyFill="1" applyBorder="1"/>
    <xf numFmtId="3" fontId="28" fillId="0" borderId="22" xfId="0" applyNumberFormat="1" applyFont="1" applyFill="1" applyBorder="1"/>
    <xf numFmtId="2" fontId="0" fillId="0" borderId="40" xfId="0" applyNumberFormat="1" applyFill="1" applyBorder="1"/>
    <xf numFmtId="0" fontId="1" fillId="0" borderId="13" xfId="0" applyFont="1" applyFill="1" applyBorder="1"/>
    <xf numFmtId="0" fontId="3" fillId="0" borderId="13" xfId="0" applyFont="1" applyBorder="1"/>
    <xf numFmtId="3" fontId="3" fillId="0" borderId="41" xfId="0" applyNumberFormat="1" applyFont="1" applyBorder="1"/>
    <xf numFmtId="3" fontId="0" fillId="0" borderId="12" xfId="0" applyNumberFormat="1" applyFill="1" applyBorder="1"/>
    <xf numFmtId="3" fontId="3" fillId="0" borderId="41" xfId="0" applyNumberFormat="1" applyFont="1" applyFill="1" applyBorder="1"/>
    <xf numFmtId="0" fontId="3" fillId="0" borderId="13" xfId="0" applyFont="1" applyFill="1" applyBorder="1"/>
    <xf numFmtId="0" fontId="30" fillId="0" borderId="18" xfId="0" applyFont="1" applyBorder="1"/>
    <xf numFmtId="3" fontId="28" fillId="0" borderId="20" xfId="0" applyNumberFormat="1" applyFont="1" applyFill="1" applyBorder="1"/>
    <xf numFmtId="3" fontId="28" fillId="0" borderId="42" xfId="0" applyNumberFormat="1" applyFont="1" applyFill="1" applyBorder="1"/>
    <xf numFmtId="2" fontId="28" fillId="0" borderId="38" xfId="0" applyNumberFormat="1" applyFont="1" applyFill="1" applyBorder="1"/>
    <xf numFmtId="3" fontId="28" fillId="0" borderId="39" xfId="0" applyNumberFormat="1" applyFont="1" applyFill="1" applyBorder="1"/>
    <xf numFmtId="3" fontId="28" fillId="0" borderId="19" xfId="0" applyNumberFormat="1" applyFont="1" applyFill="1" applyBorder="1"/>
    <xf numFmtId="3" fontId="28" fillId="0" borderId="32" xfId="0" applyNumberFormat="1" applyFont="1" applyFill="1" applyBorder="1"/>
    <xf numFmtId="2" fontId="28" fillId="0" borderId="54" xfId="0" applyNumberFormat="1" applyFont="1" applyFill="1" applyBorder="1"/>
    <xf numFmtId="0" fontId="0" fillId="0" borderId="13" xfId="0" applyFill="1" applyBorder="1"/>
    <xf numFmtId="3" fontId="1" fillId="0" borderId="28" xfId="0" applyNumberFormat="1" applyFont="1" applyFill="1" applyBorder="1"/>
    <xf numFmtId="3" fontId="28" fillId="0" borderId="0" xfId="0" applyNumberFormat="1" applyFont="1" applyFill="1" applyBorder="1"/>
    <xf numFmtId="3" fontId="0" fillId="0" borderId="62" xfId="0" applyNumberFormat="1" applyFill="1" applyBorder="1"/>
    <xf numFmtId="3" fontId="0" fillId="0" borderId="63" xfId="0" applyNumberFormat="1" applyFill="1" applyBorder="1"/>
    <xf numFmtId="3" fontId="0" fillId="0" borderId="44" xfId="0" applyNumberFormat="1" applyFill="1" applyBorder="1"/>
    <xf numFmtId="3" fontId="0" fillId="0" borderId="64" xfId="0" applyNumberFormat="1" applyFill="1" applyBorder="1"/>
    <xf numFmtId="3" fontId="1" fillId="0" borderId="64" xfId="0" applyNumberFormat="1" applyFont="1" applyFill="1" applyBorder="1"/>
    <xf numFmtId="3" fontId="28" fillId="0" borderId="51" xfId="0" applyNumberFormat="1" applyFont="1" applyFill="1" applyBorder="1"/>
    <xf numFmtId="3" fontId="28" fillId="0" borderId="65" xfId="0" applyNumberFormat="1" applyFont="1" applyFill="1" applyBorder="1"/>
    <xf numFmtId="2" fontId="28" fillId="0" borderId="66" xfId="0" applyNumberFormat="1" applyFont="1" applyFill="1" applyBorder="1"/>
    <xf numFmtId="3" fontId="28" fillId="0" borderId="67" xfId="0" applyNumberFormat="1" applyFont="1" applyFill="1" applyBorder="1"/>
    <xf numFmtId="3" fontId="28" fillId="0" borderId="68" xfId="0" applyNumberFormat="1" applyFont="1" applyFill="1" applyBorder="1"/>
    <xf numFmtId="3" fontId="28" fillId="0" borderId="69" xfId="0" applyNumberFormat="1" applyFont="1" applyFill="1" applyBorder="1"/>
    <xf numFmtId="2" fontId="1" fillId="0" borderId="60" xfId="0" applyNumberFormat="1" applyFont="1" applyFill="1" applyBorder="1"/>
    <xf numFmtId="0" fontId="1" fillId="0" borderId="27" xfId="0" applyFont="1" applyFill="1" applyBorder="1"/>
    <xf numFmtId="3" fontId="1" fillId="0" borderId="51" xfId="0" applyNumberFormat="1" applyFont="1" applyFill="1" applyBorder="1"/>
    <xf numFmtId="3" fontId="1" fillId="0" borderId="65" xfId="0" applyNumberFormat="1" applyFont="1" applyFill="1" applyBorder="1"/>
    <xf numFmtId="2" fontId="0" fillId="0" borderId="37" xfId="0" applyNumberFormat="1" applyFill="1" applyBorder="1"/>
    <xf numFmtId="3" fontId="1" fillId="0" borderId="70" xfId="0" applyNumberFormat="1" applyFont="1" applyFill="1" applyBorder="1"/>
    <xf numFmtId="3" fontId="1" fillId="0" borderId="23" xfId="0" applyNumberFormat="1" applyFont="1" applyFill="1" applyBorder="1"/>
    <xf numFmtId="3" fontId="1" fillId="0" borderId="71" xfId="0" applyNumberFormat="1" applyFont="1" applyFill="1" applyBorder="1"/>
    <xf numFmtId="2" fontId="1" fillId="0" borderId="37" xfId="0" applyNumberFormat="1" applyFont="1" applyFill="1" applyBorder="1"/>
    <xf numFmtId="3" fontId="1" fillId="0" borderId="52" xfId="0" applyNumberFormat="1" applyFont="1" applyFill="1" applyBorder="1"/>
    <xf numFmtId="3" fontId="1" fillId="0" borderId="0" xfId="0" applyNumberFormat="1" applyFont="1" applyFill="1" applyBorder="1"/>
    <xf numFmtId="2" fontId="0" fillId="0" borderId="72" xfId="0" applyNumberFormat="1" applyFill="1" applyBorder="1"/>
    <xf numFmtId="3" fontId="1" fillId="0" borderId="73" xfId="0" applyNumberFormat="1" applyFont="1" applyFill="1" applyBorder="1"/>
    <xf numFmtId="3" fontId="1" fillId="0" borderId="12" xfId="0" applyNumberFormat="1" applyFont="1" applyFill="1" applyBorder="1"/>
    <xf numFmtId="2" fontId="1" fillId="0" borderId="40" xfId="0" applyNumberFormat="1" applyFont="1" applyFill="1" applyBorder="1"/>
    <xf numFmtId="0" fontId="0" fillId="0" borderId="11" xfId="0" applyBorder="1"/>
    <xf numFmtId="3" fontId="0" fillId="0" borderId="58" xfId="0" applyNumberFormat="1" applyBorder="1"/>
    <xf numFmtId="2" fontId="0" fillId="0" borderId="53" xfId="0" applyNumberFormat="1" applyBorder="1"/>
    <xf numFmtId="3" fontId="0" fillId="0" borderId="57" xfId="0" applyNumberFormat="1" applyBorder="1"/>
    <xf numFmtId="3" fontId="0" fillId="0" borderId="59" xfId="0" applyNumberFormat="1" applyBorder="1"/>
    <xf numFmtId="3" fontId="0" fillId="0" borderId="61" xfId="0" applyNumberFormat="1" applyBorder="1"/>
    <xf numFmtId="2" fontId="31" fillId="0" borderId="60" xfId="0" applyNumberFormat="1" applyFont="1" applyFill="1" applyBorder="1"/>
    <xf numFmtId="0" fontId="30" fillId="0" borderId="13" xfId="0" applyFont="1" applyBorder="1"/>
    <xf numFmtId="3" fontId="28" fillId="0" borderId="52" xfId="0" applyNumberFormat="1" applyFont="1" applyBorder="1"/>
    <xf numFmtId="2" fontId="28" fillId="0" borderId="35" xfId="0" applyNumberFormat="1" applyFont="1" applyBorder="1"/>
    <xf numFmtId="2" fontId="2" fillId="0" borderId="35" xfId="0" applyNumberFormat="1" applyFont="1" applyFill="1" applyBorder="1"/>
    <xf numFmtId="0" fontId="28" fillId="0" borderId="13" xfId="0" applyFont="1" applyBorder="1"/>
    <xf numFmtId="2" fontId="28" fillId="0" borderId="33" xfId="0" applyNumberFormat="1" applyFont="1" applyBorder="1"/>
    <xf numFmtId="3" fontId="28" fillId="0" borderId="41" xfId="0" applyNumberFormat="1" applyFont="1" applyBorder="1"/>
    <xf numFmtId="0" fontId="28" fillId="0" borderId="33" xfId="0" applyFont="1" applyBorder="1"/>
    <xf numFmtId="3" fontId="0" fillId="0" borderId="41" xfId="0" applyNumberFormat="1" applyBorder="1"/>
    <xf numFmtId="3" fontId="28" fillId="0" borderId="28" xfId="0" applyNumberFormat="1" applyFont="1" applyBorder="1"/>
    <xf numFmtId="3" fontId="28" fillId="0" borderId="34" xfId="0" applyNumberFormat="1" applyFont="1" applyBorder="1"/>
    <xf numFmtId="0" fontId="0" fillId="0" borderId="15" xfId="0" applyBorder="1"/>
    <xf numFmtId="3" fontId="0" fillId="0" borderId="63" xfId="0" applyNumberFormat="1" applyBorder="1"/>
    <xf numFmtId="0" fontId="0" fillId="0" borderId="36" xfId="0" applyBorder="1"/>
    <xf numFmtId="0" fontId="0" fillId="0" borderId="62" xfId="0" applyBorder="1"/>
    <xf numFmtId="0" fontId="0" fillId="0" borderId="63" xfId="0" applyBorder="1"/>
    <xf numFmtId="3" fontId="0" fillId="0" borderId="62" xfId="0" applyNumberFormat="1" applyBorder="1"/>
    <xf numFmtId="3" fontId="0" fillId="0" borderId="64" xfId="0" applyNumberFormat="1" applyBorder="1"/>
    <xf numFmtId="3" fontId="0" fillId="0" borderId="16" xfId="0" applyNumberFormat="1" applyBorder="1"/>
    <xf numFmtId="0" fontId="0" fillId="0" borderId="17" xfId="0" applyBorder="1"/>
    <xf numFmtId="3" fontId="0" fillId="0" borderId="0" xfId="0" applyNumberFormat="1" applyBorder="1"/>
    <xf numFmtId="0" fontId="7" fillId="0" borderId="65" xfId="0" applyFont="1" applyBorder="1"/>
    <xf numFmtId="3" fontId="5" fillId="0" borderId="42" xfId="0" applyNumberFormat="1" applyFont="1" applyFill="1" applyBorder="1"/>
    <xf numFmtId="0" fontId="1" fillId="0" borderId="67" xfId="0" applyFont="1" applyBorder="1"/>
    <xf numFmtId="0" fontId="7" fillId="0" borderId="69" xfId="0" applyFont="1" applyFill="1" applyBorder="1"/>
    <xf numFmtId="3" fontId="7" fillId="0" borderId="24" xfId="0" applyNumberFormat="1" applyFont="1" applyFill="1" applyBorder="1"/>
    <xf numFmtId="3" fontId="5" fillId="0" borderId="69" xfId="0" applyNumberFormat="1" applyFont="1" applyFill="1" applyBorder="1"/>
    <xf numFmtId="3" fontId="5" fillId="0" borderId="68" xfId="0" applyNumberFormat="1" applyFont="1" applyFill="1" applyBorder="1"/>
    <xf numFmtId="3" fontId="7" fillId="0" borderId="68" xfId="0" applyNumberFormat="1" applyFont="1" applyFill="1" applyBorder="1"/>
    <xf numFmtId="3" fontId="5" fillId="0" borderId="66" xfId="0" applyNumberFormat="1" applyFont="1" applyFill="1" applyBorder="1"/>
    <xf numFmtId="3" fontId="5" fillId="0" borderId="74" xfId="0" applyNumberFormat="1" applyFont="1" applyFill="1" applyBorder="1"/>
    <xf numFmtId="0" fontId="1" fillId="0" borderId="14" xfId="0" applyFont="1" applyBorder="1"/>
    <xf numFmtId="0" fontId="7" fillId="0" borderId="44" xfId="0" applyFont="1" applyFill="1" applyBorder="1"/>
    <xf numFmtId="3" fontId="7" fillId="0" borderId="15" xfId="0" applyNumberFormat="1" applyFont="1" applyFill="1" applyBorder="1"/>
    <xf numFmtId="3" fontId="7" fillId="0" borderId="15" xfId="0" applyNumberFormat="1" applyFont="1" applyBorder="1"/>
    <xf numFmtId="3" fontId="5" fillId="0" borderId="44" xfId="0" applyNumberFormat="1" applyFont="1" applyFill="1" applyBorder="1"/>
    <xf numFmtId="3" fontId="5" fillId="0" borderId="64" xfId="0" applyNumberFormat="1" applyFont="1" applyFill="1" applyBorder="1"/>
    <xf numFmtId="3" fontId="7" fillId="0" borderId="64" xfId="0" applyNumberFormat="1" applyFont="1" applyFill="1" applyBorder="1"/>
    <xf numFmtId="3" fontId="5" fillId="0" borderId="16" xfId="0" applyNumberFormat="1" applyFont="1" applyFill="1" applyBorder="1"/>
    <xf numFmtId="3" fontId="5" fillId="0" borderId="36" xfId="0" applyNumberFormat="1" applyFont="1" applyFill="1" applyBorder="1"/>
    <xf numFmtId="0" fontId="1" fillId="0" borderId="57" xfId="0" applyFont="1" applyBorder="1" applyAlignment="1">
      <alignment horizontal="left"/>
    </xf>
    <xf numFmtId="0" fontId="32" fillId="0" borderId="59" xfId="0" applyFont="1" applyBorder="1"/>
    <xf numFmtId="3" fontId="8" fillId="0" borderId="59" xfId="0" applyNumberFormat="1" applyFont="1" applyBorder="1"/>
    <xf numFmtId="3" fontId="7" fillId="0" borderId="59" xfId="0" applyNumberFormat="1" applyFont="1" applyBorder="1"/>
    <xf numFmtId="3" fontId="33" fillId="0" borderId="60" xfId="0" applyNumberFormat="1" applyFont="1" applyBorder="1"/>
    <xf numFmtId="0" fontId="28" fillId="0" borderId="73" xfId="0" applyFont="1" applyBorder="1" applyAlignment="1">
      <alignment horizontal="left"/>
    </xf>
    <xf numFmtId="0" fontId="28" fillId="0" borderId="75" xfId="0" applyFont="1" applyBorder="1"/>
    <xf numFmtId="3" fontId="28" fillId="0" borderId="75" xfId="0" applyNumberFormat="1" applyFont="1" applyBorder="1"/>
    <xf numFmtId="3" fontId="7" fillId="0" borderId="76" xfId="0" applyNumberFormat="1" applyFont="1" applyFill="1" applyBorder="1"/>
    <xf numFmtId="0" fontId="3" fillId="0" borderId="33" xfId="0" applyFont="1" applyBorder="1"/>
    <xf numFmtId="0" fontId="3" fillId="0" borderId="33" xfId="0" applyFont="1" applyFill="1" applyBorder="1"/>
    <xf numFmtId="0" fontId="4" fillId="0" borderId="57" xfId="0" applyFont="1" applyBorder="1"/>
    <xf numFmtId="0" fontId="4" fillId="0" borderId="62" xfId="0" applyFont="1" applyBorder="1"/>
    <xf numFmtId="0" fontId="2" fillId="0" borderId="38" xfId="0" applyFont="1" applyBorder="1"/>
    <xf numFmtId="0" fontId="32" fillId="0" borderId="60" xfId="0" applyFont="1" applyBorder="1"/>
    <xf numFmtId="0" fontId="28" fillId="0" borderId="20" xfId="0" applyFont="1" applyBorder="1" applyAlignment="1">
      <alignment horizontal="left"/>
    </xf>
    <xf numFmtId="0" fontId="28" fillId="0" borderId="54" xfId="0" applyFont="1" applyBorder="1"/>
    <xf numFmtId="3" fontId="28" fillId="0" borderId="42" xfId="0" applyNumberFormat="1" applyFont="1" applyBorder="1"/>
    <xf numFmtId="3" fontId="28" fillId="0" borderId="19" xfId="0" applyNumberFormat="1" applyFont="1" applyBorder="1"/>
    <xf numFmtId="0" fontId="4" fillId="0" borderId="53" xfId="0" applyFont="1" applyBorder="1"/>
    <xf numFmtId="0" fontId="4" fillId="0" borderId="33" xfId="0" applyFont="1" applyBorder="1"/>
    <xf numFmtId="0" fontId="4" fillId="0" borderId="36" xfId="0" applyFont="1" applyBorder="1"/>
    <xf numFmtId="0" fontId="0" fillId="0" borderId="38" xfId="0" applyBorder="1"/>
    <xf numFmtId="0" fontId="4" fillId="0" borderId="38" xfId="0" applyFont="1" applyFill="1" applyBorder="1"/>
    <xf numFmtId="3" fontId="5" fillId="0" borderId="43" xfId="0" applyNumberFormat="1" applyFont="1" applyFill="1" applyBorder="1"/>
    <xf numFmtId="3" fontId="4" fillId="18" borderId="15" xfId="0" applyNumberFormat="1" applyFont="1" applyFill="1" applyBorder="1"/>
    <xf numFmtId="3" fontId="4" fillId="18" borderId="64" xfId="0" applyNumberFormat="1" applyFont="1" applyFill="1" applyBorder="1"/>
    <xf numFmtId="3" fontId="4" fillId="18" borderId="16" xfId="0" applyNumberFormat="1" applyFont="1" applyFill="1" applyBorder="1"/>
    <xf numFmtId="0" fontId="0" fillId="18" borderId="0" xfId="0" applyFill="1"/>
    <xf numFmtId="3" fontId="5" fillId="18" borderId="44" xfId="0" applyNumberFormat="1" applyFont="1" applyFill="1" applyBorder="1"/>
    <xf numFmtId="3" fontId="5" fillId="18" borderId="64" xfId="0" applyNumberFormat="1" applyFont="1" applyFill="1" applyBorder="1"/>
    <xf numFmtId="3" fontId="7" fillId="18" borderId="64" xfId="0" applyNumberFormat="1" applyFont="1" applyFill="1" applyBorder="1"/>
    <xf numFmtId="3" fontId="7" fillId="18" borderId="59" xfId="0" applyNumberFormat="1" applyFont="1" applyFill="1" applyBorder="1"/>
    <xf numFmtId="3" fontId="28" fillId="18" borderId="19" xfId="0" applyNumberFormat="1" applyFont="1" applyFill="1" applyBorder="1"/>
    <xf numFmtId="0" fontId="0" fillId="18" borderId="0" xfId="0" applyFill="1" applyBorder="1"/>
    <xf numFmtId="3" fontId="5" fillId="18" borderId="19" xfId="0" applyNumberFormat="1" applyFont="1" applyFill="1" applyBorder="1"/>
    <xf numFmtId="0" fontId="6" fillId="0" borderId="44" xfId="0" applyFont="1" applyFill="1" applyBorder="1" applyAlignment="1">
      <alignment horizontal="right"/>
    </xf>
    <xf numFmtId="3" fontId="4" fillId="0" borderId="39" xfId="0" applyNumberFormat="1" applyFont="1" applyBorder="1" applyAlignment="1">
      <alignment horizontal="center"/>
    </xf>
    <xf numFmtId="3" fontId="4" fillId="0" borderId="13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5" fillId="0" borderId="39" xfId="0" applyNumberFormat="1" applyFont="1" applyFill="1" applyBorder="1"/>
    <xf numFmtId="164" fontId="0" fillId="0" borderId="0" xfId="0" applyNumberFormat="1"/>
    <xf numFmtId="164" fontId="35" fillId="0" borderId="0" xfId="0" applyNumberFormat="1" applyFont="1"/>
    <xf numFmtId="3" fontId="4" fillId="18" borderId="44" xfId="0" applyNumberFormat="1" applyFont="1" applyFill="1" applyBorder="1"/>
    <xf numFmtId="0" fontId="34" fillId="0" borderId="67" xfId="0" applyFont="1" applyBorder="1"/>
    <xf numFmtId="3" fontId="5" fillId="0" borderId="77" xfId="0" applyNumberFormat="1" applyFont="1" applyFill="1" applyBorder="1"/>
    <xf numFmtId="0" fontId="0" fillId="0" borderId="12" xfId="0" applyBorder="1"/>
    <xf numFmtId="3" fontId="2" fillId="18" borderId="19" xfId="0" applyNumberFormat="1" applyFont="1" applyFill="1" applyBorder="1"/>
    <xf numFmtId="3" fontId="2" fillId="0" borderId="42" xfId="0" applyNumberFormat="1" applyFont="1" applyBorder="1"/>
    <xf numFmtId="3" fontId="7" fillId="0" borderId="61" xfId="0" applyNumberFormat="1" applyFont="1" applyBorder="1"/>
    <xf numFmtId="3" fontId="7" fillId="0" borderId="11" xfId="0" applyNumberFormat="1" applyFont="1" applyBorder="1"/>
    <xf numFmtId="3" fontId="28" fillId="0" borderId="43" xfId="0" applyNumberFormat="1" applyFont="1" applyBorder="1"/>
    <xf numFmtId="3" fontId="28" fillId="0" borderId="18" xfId="0" applyNumberFormat="1" applyFont="1" applyBorder="1"/>
    <xf numFmtId="0" fontId="3" fillId="0" borderId="0" xfId="0" applyFont="1" applyBorder="1"/>
    <xf numFmtId="0" fontId="36" fillId="0" borderId="0" xfId="0" applyFont="1" applyBorder="1"/>
    <xf numFmtId="0" fontId="37" fillId="0" borderId="0" xfId="0" applyFont="1"/>
    <xf numFmtId="3" fontId="4" fillId="18" borderId="63" xfId="0" applyNumberFormat="1" applyFont="1" applyFill="1" applyBorder="1"/>
    <xf numFmtId="3" fontId="4" fillId="0" borderId="76" xfId="0" applyNumberFormat="1" applyFont="1" applyFill="1" applyBorder="1"/>
    <xf numFmtId="3" fontId="4" fillId="0" borderId="15" xfId="0" applyNumberFormat="1" applyFont="1" applyFill="1" applyBorder="1"/>
    <xf numFmtId="3" fontId="7" fillId="18" borderId="15" xfId="0" applyNumberFormat="1" applyFont="1" applyFill="1" applyBorder="1"/>
    <xf numFmtId="3" fontId="2" fillId="0" borderId="15" xfId="0" applyNumberFormat="1" applyFont="1" applyBorder="1"/>
    <xf numFmtId="3" fontId="7" fillId="0" borderId="58" xfId="0" applyNumberFormat="1" applyFont="1" applyBorder="1"/>
    <xf numFmtId="0" fontId="0" fillId="0" borderId="57" xfId="0" applyBorder="1" applyAlignment="1">
      <alignment horizontal="left"/>
    </xf>
    <xf numFmtId="3" fontId="2" fillId="18" borderId="18" xfId="0" applyNumberFormat="1" applyFont="1" applyFill="1" applyBorder="1"/>
    <xf numFmtId="3" fontId="7" fillId="18" borderId="11" xfId="0" applyNumberFormat="1" applyFont="1" applyFill="1" applyBorder="1"/>
    <xf numFmtId="3" fontId="28" fillId="18" borderId="18" xfId="0" applyNumberFormat="1" applyFont="1" applyFill="1" applyBorder="1"/>
    <xf numFmtId="3" fontId="7" fillId="19" borderId="24" xfId="0" applyNumberFormat="1" applyFont="1" applyFill="1" applyBorder="1"/>
    <xf numFmtId="3" fontId="5" fillId="19" borderId="69" xfId="0" applyNumberFormat="1" applyFont="1" applyFill="1" applyBorder="1"/>
    <xf numFmtId="3" fontId="5" fillId="19" borderId="68" xfId="0" applyNumberFormat="1" applyFont="1" applyFill="1" applyBorder="1"/>
    <xf numFmtId="3" fontId="7" fillId="19" borderId="68" xfId="0" applyNumberFormat="1" applyFont="1" applyFill="1" applyBorder="1"/>
    <xf numFmtId="0" fontId="2" fillId="0" borderId="0" xfId="0" applyFont="1" applyAlignment="1">
      <alignment horizontal="center"/>
    </xf>
    <xf numFmtId="0" fontId="6" fillId="0" borderId="44" xfId="0" applyFont="1" applyFill="1" applyBorder="1" applyAlignment="1">
      <alignment horizontal="right"/>
    </xf>
    <xf numFmtId="3" fontId="4" fillId="0" borderId="39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 vertical="top" wrapText="1"/>
    </xf>
    <xf numFmtId="3" fontId="4" fillId="0" borderId="13" xfId="0" applyNumberFormat="1" applyFont="1" applyBorder="1" applyAlignment="1">
      <alignment horizontal="center" vertical="top" wrapText="1"/>
    </xf>
    <xf numFmtId="3" fontId="4" fillId="0" borderId="15" xfId="0" applyNumberFormat="1" applyFont="1" applyBorder="1" applyAlignment="1">
      <alignment horizontal="center" vertical="top" wrapText="1"/>
    </xf>
    <xf numFmtId="0" fontId="28" fillId="0" borderId="32" xfId="0" applyFont="1" applyBorder="1" applyAlignment="1">
      <alignment horizontal="center"/>
    </xf>
    <xf numFmtId="0" fontId="28" fillId="0" borderId="39" xfId="0" applyFont="1" applyBorder="1" applyAlignment="1">
      <alignment horizontal="center"/>
    </xf>
    <xf numFmtId="0" fontId="28" fillId="0" borderId="38" xfId="0" applyFont="1" applyBorder="1" applyAlignment="1">
      <alignment horizontal="center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40" builtinId="25" customBuiltin="1"/>
    <cellStyle name="Chybně" xfId="25" builtinId="27" customBuiltin="1"/>
    <cellStyle name="Kontrolní buňka" xfId="33" builtinId="23" customBuiltin="1"/>
    <cellStyle name="Nadpis 1" xfId="29" builtinId="16" customBuiltin="1"/>
    <cellStyle name="Nadpis 2" xfId="30" builtinId="17" customBuiltin="1"/>
    <cellStyle name="Nadpis 3" xfId="31" builtinId="18" customBuiltin="1"/>
    <cellStyle name="Nadpis 4" xfId="32" builtinId="19" customBuiltin="1"/>
    <cellStyle name="Název" xfId="39" builtinId="15" customBuiltin="1"/>
    <cellStyle name="Neutrální" xfId="36" builtinId="28" customBuiltin="1"/>
    <cellStyle name="normální" xfId="0" builtinId="0"/>
    <cellStyle name="Poznámka" xfId="37" builtinId="10" customBuiltin="1"/>
    <cellStyle name="Propojená buňka" xfId="35" builtinId="24" customBuiltin="1"/>
    <cellStyle name="Správně" xfId="28" builtinId="26" customBuiltin="1"/>
    <cellStyle name="Text upozornění" xfId="41" builtinId="11" customBuiltin="1"/>
    <cellStyle name="Vstup" xfId="34" builtinId="20" customBuiltin="1"/>
    <cellStyle name="Výpočet" xfId="26" builtinId="22" customBuiltin="1"/>
    <cellStyle name="Výstup" xfId="38" builtinId="21" customBuiltin="1"/>
    <cellStyle name="Vysvětlující text" xfId="27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6"/>
  <dimension ref="A2:M63"/>
  <sheetViews>
    <sheetView workbookViewId="0">
      <selection activeCell="O38" sqref="O38"/>
    </sheetView>
  </sheetViews>
  <sheetFormatPr defaultRowHeight="12.75"/>
  <cols>
    <col min="1" max="1" width="5.140625" customWidth="1"/>
    <col min="2" max="2" width="35.140625" customWidth="1"/>
    <col min="3" max="3" width="10.85546875" customWidth="1"/>
    <col min="4" max="4" width="10.7109375" customWidth="1"/>
    <col min="9" max="9" width="9.7109375" customWidth="1"/>
  </cols>
  <sheetData>
    <row r="2" spans="1:13">
      <c r="I2" s="72" t="s">
        <v>56</v>
      </c>
    </row>
    <row r="3" spans="1:13">
      <c r="I3" s="72" t="s">
        <v>46</v>
      </c>
      <c r="J3" s="72"/>
      <c r="K3" s="72"/>
    </row>
    <row r="4" spans="1:13">
      <c r="I4" s="221" t="s">
        <v>57</v>
      </c>
      <c r="J4" s="221"/>
      <c r="K4" s="221"/>
    </row>
    <row r="5" spans="1:13" ht="8.25" customHeight="1"/>
    <row r="6" spans="1:13" ht="18" customHeight="1">
      <c r="A6" s="310" t="s">
        <v>51</v>
      </c>
      <c r="B6" s="310"/>
      <c r="C6" s="310"/>
      <c r="D6" s="310"/>
      <c r="E6" s="310"/>
      <c r="F6" s="310"/>
      <c r="G6" s="310"/>
      <c r="H6" s="310"/>
      <c r="I6" s="310"/>
      <c r="J6" s="310"/>
      <c r="K6" s="310"/>
    </row>
    <row r="7" spans="1:13" ht="13.5" thickBot="1">
      <c r="A7" s="3"/>
      <c r="B7" s="4"/>
      <c r="C7" s="2"/>
      <c r="D7" s="2"/>
      <c r="E7" s="2"/>
      <c r="F7" s="2"/>
      <c r="G7" s="2"/>
      <c r="H7" s="2"/>
      <c r="I7" s="2"/>
      <c r="J7" s="311"/>
      <c r="K7" s="311"/>
    </row>
    <row r="8" spans="1:13" ht="13.5" thickBot="1">
      <c r="A8" s="5"/>
      <c r="B8" s="73" t="s">
        <v>0</v>
      </c>
      <c r="C8" s="6" t="s">
        <v>1</v>
      </c>
      <c r="D8" s="6" t="s">
        <v>2</v>
      </c>
      <c r="E8" s="312" t="s">
        <v>3</v>
      </c>
      <c r="F8" s="312"/>
      <c r="G8" s="312"/>
      <c r="H8" s="312"/>
      <c r="I8" s="41"/>
      <c r="J8" s="6" t="s">
        <v>4</v>
      </c>
      <c r="K8" s="313" t="s">
        <v>15</v>
      </c>
    </row>
    <row r="9" spans="1:13">
      <c r="A9" s="7"/>
      <c r="B9" s="74"/>
      <c r="C9" s="8"/>
      <c r="D9" s="8"/>
      <c r="E9" s="75" t="s">
        <v>5</v>
      </c>
      <c r="F9" s="35" t="s">
        <v>9</v>
      </c>
      <c r="G9" s="35" t="s">
        <v>6</v>
      </c>
      <c r="H9" s="35" t="s">
        <v>52</v>
      </c>
      <c r="I9" s="36" t="s">
        <v>47</v>
      </c>
      <c r="J9" s="34" t="s">
        <v>7</v>
      </c>
      <c r="K9" s="314"/>
    </row>
    <row r="10" spans="1:13" ht="15" customHeight="1">
      <c r="A10" s="7"/>
      <c r="B10" s="74"/>
      <c r="C10" s="8"/>
      <c r="D10" s="8"/>
      <c r="E10" s="75" t="s">
        <v>8</v>
      </c>
      <c r="F10" s="35"/>
      <c r="G10" s="35"/>
      <c r="H10" s="35"/>
      <c r="I10" s="36" t="s">
        <v>48</v>
      </c>
      <c r="J10" s="34" t="s">
        <v>10</v>
      </c>
      <c r="K10" s="314"/>
    </row>
    <row r="11" spans="1:13" ht="15" customHeight="1" thickBot="1">
      <c r="A11" s="9"/>
      <c r="B11" s="76"/>
      <c r="C11" s="10"/>
      <c r="D11" s="8"/>
      <c r="E11" s="77"/>
      <c r="F11" s="11"/>
      <c r="G11" s="11"/>
      <c r="H11" s="11"/>
      <c r="I11" s="12"/>
      <c r="J11" s="37"/>
      <c r="K11" s="315"/>
    </row>
    <row r="12" spans="1:13" ht="15" customHeight="1" thickBot="1">
      <c r="A12" s="31" t="s">
        <v>21</v>
      </c>
      <c r="B12" s="42"/>
      <c r="C12" s="13">
        <f t="shared" ref="C12:K12" si="0">C13+C19</f>
        <v>251491</v>
      </c>
      <c r="D12" s="13">
        <f t="shared" si="0"/>
        <v>205135</v>
      </c>
      <c r="E12" s="15">
        <f t="shared" si="0"/>
        <v>21700</v>
      </c>
      <c r="F12" s="222">
        <f t="shared" si="0"/>
        <v>41966</v>
      </c>
      <c r="G12" s="14">
        <f t="shared" si="0"/>
        <v>141469</v>
      </c>
      <c r="H12" s="222">
        <f t="shared" si="0"/>
        <v>0</v>
      </c>
      <c r="I12" s="82">
        <f t="shared" si="0"/>
        <v>0</v>
      </c>
      <c r="J12" s="13">
        <f t="shared" si="0"/>
        <v>46356</v>
      </c>
      <c r="K12" s="13">
        <f t="shared" si="0"/>
        <v>64349</v>
      </c>
      <c r="M12" s="58"/>
    </row>
    <row r="13" spans="1:13" ht="15" customHeight="1" thickBot="1">
      <c r="A13" s="31" t="s">
        <v>23</v>
      </c>
      <c r="B13" s="42"/>
      <c r="C13" s="13">
        <f t="shared" ref="C13:J13" si="1">SUM(C14:C18)</f>
        <v>242357</v>
      </c>
      <c r="D13" s="13">
        <f t="shared" si="1"/>
        <v>195971</v>
      </c>
      <c r="E13" s="15">
        <f t="shared" si="1"/>
        <v>19918</v>
      </c>
      <c r="F13" s="222">
        <f t="shared" si="1"/>
        <v>38732</v>
      </c>
      <c r="G13" s="14">
        <f t="shared" si="1"/>
        <v>137321</v>
      </c>
      <c r="H13" s="222">
        <f t="shared" si="1"/>
        <v>0</v>
      </c>
      <c r="I13" s="82">
        <f t="shared" si="1"/>
        <v>0</v>
      </c>
      <c r="J13" s="13">
        <f t="shared" si="1"/>
        <v>46386</v>
      </c>
      <c r="K13" s="13">
        <v>64349</v>
      </c>
      <c r="M13" s="58"/>
    </row>
    <row r="14" spans="1:13" ht="15" customHeight="1">
      <c r="A14" s="44" t="s">
        <v>11</v>
      </c>
      <c r="B14" s="74" t="s">
        <v>16</v>
      </c>
      <c r="C14" s="25">
        <v>159389</v>
      </c>
      <c r="D14" s="20">
        <f>SUM(E14:I14)</f>
        <v>108771</v>
      </c>
      <c r="E14" s="63">
        <v>11353</v>
      </c>
      <c r="F14" s="18">
        <v>16361</v>
      </c>
      <c r="G14" s="18">
        <v>81057</v>
      </c>
      <c r="H14" s="29"/>
      <c r="I14" s="43"/>
      <c r="J14" s="65">
        <f>C14-D14</f>
        <v>50618</v>
      </c>
      <c r="K14" s="17"/>
      <c r="L14" s="61"/>
      <c r="M14" s="58"/>
    </row>
    <row r="15" spans="1:13" ht="15" customHeight="1">
      <c r="A15" s="44"/>
      <c r="B15" s="74" t="s">
        <v>17</v>
      </c>
      <c r="C15" s="16">
        <v>35261</v>
      </c>
      <c r="D15" s="16">
        <f>SUM(E15:I15)</f>
        <v>38058</v>
      </c>
      <c r="E15" s="64">
        <v>3366</v>
      </c>
      <c r="F15" s="18">
        <v>9589</v>
      </c>
      <c r="G15" s="19">
        <v>25103</v>
      </c>
      <c r="H15" s="30"/>
      <c r="I15" s="43"/>
      <c r="J15" s="65">
        <f>C15-D15</f>
        <v>-2797</v>
      </c>
      <c r="K15" s="16"/>
      <c r="L15" s="61"/>
      <c r="M15" s="58"/>
    </row>
    <row r="16" spans="1:13" ht="15" customHeight="1">
      <c r="A16" s="44"/>
      <c r="B16" s="74" t="s">
        <v>18</v>
      </c>
      <c r="C16" s="16">
        <v>3286</v>
      </c>
      <c r="D16" s="20">
        <f>SUM(E16:I16)</f>
        <v>3840</v>
      </c>
      <c r="E16" s="64">
        <v>263</v>
      </c>
      <c r="F16" s="18">
        <v>1307</v>
      </c>
      <c r="G16" s="19">
        <v>2270</v>
      </c>
      <c r="H16" s="30"/>
      <c r="I16" s="43"/>
      <c r="J16" s="65">
        <f>C16-D16</f>
        <v>-554</v>
      </c>
      <c r="K16" s="20"/>
      <c r="L16" s="61"/>
      <c r="M16" s="58"/>
    </row>
    <row r="17" spans="1:13" ht="15" customHeight="1">
      <c r="A17" s="44"/>
      <c r="B17" s="78" t="s">
        <v>12</v>
      </c>
      <c r="C17" s="16">
        <v>32246</v>
      </c>
      <c r="D17" s="16">
        <f>SUM(E17:I17)</f>
        <v>38923</v>
      </c>
      <c r="E17" s="64">
        <v>3432</v>
      </c>
      <c r="F17" s="18">
        <v>9703</v>
      </c>
      <c r="G17" s="19">
        <v>25788</v>
      </c>
      <c r="H17" s="30"/>
      <c r="I17" s="43"/>
      <c r="J17" s="65">
        <f>C17-D17</f>
        <v>-6677</v>
      </c>
      <c r="K17" s="16"/>
      <c r="L17" s="61"/>
      <c r="M17" s="58"/>
    </row>
    <row r="18" spans="1:13" ht="15" customHeight="1" thickBot="1">
      <c r="A18" s="44"/>
      <c r="B18" s="78" t="s">
        <v>27</v>
      </c>
      <c r="C18" s="23">
        <v>12175</v>
      </c>
      <c r="D18" s="20">
        <f>SUM(E18:I18)</f>
        <v>6379</v>
      </c>
      <c r="E18" s="67">
        <v>1504</v>
      </c>
      <c r="F18" s="26">
        <v>1772</v>
      </c>
      <c r="G18" s="24">
        <v>3103</v>
      </c>
      <c r="H18" s="28"/>
      <c r="I18" s="40"/>
      <c r="J18" s="66">
        <f>C18-D18</f>
        <v>5796</v>
      </c>
      <c r="K18" s="20"/>
      <c r="L18" s="61"/>
      <c r="M18" s="58"/>
    </row>
    <row r="19" spans="1:13" ht="15" customHeight="1" thickBot="1">
      <c r="A19" s="86" t="s">
        <v>22</v>
      </c>
      <c r="B19" s="84"/>
      <c r="C19" s="87">
        <f>C20</f>
        <v>9134</v>
      </c>
      <c r="D19" s="87">
        <f>D20</f>
        <v>9164</v>
      </c>
      <c r="E19" s="88">
        <f>E20</f>
        <v>1782</v>
      </c>
      <c r="F19" s="89">
        <f>F20</f>
        <v>3234</v>
      </c>
      <c r="G19" s="90">
        <f>G20</f>
        <v>4148</v>
      </c>
      <c r="H19" s="89"/>
      <c r="I19" s="91"/>
      <c r="J19" s="92">
        <f>J20</f>
        <v>-30</v>
      </c>
      <c r="K19" s="85"/>
      <c r="L19" s="61"/>
      <c r="M19" s="58"/>
    </row>
    <row r="20" spans="1:13" ht="15" customHeight="1" thickBot="1">
      <c r="A20" s="44"/>
      <c r="B20" s="78" t="s">
        <v>40</v>
      </c>
      <c r="C20" s="20">
        <v>9134</v>
      </c>
      <c r="D20" s="25">
        <f>SUM(E20:I20)</f>
        <v>9164</v>
      </c>
      <c r="E20" s="70">
        <v>1782</v>
      </c>
      <c r="F20" s="18">
        <v>3234</v>
      </c>
      <c r="G20" s="26">
        <v>4148</v>
      </c>
      <c r="H20" s="71"/>
      <c r="I20" s="43"/>
      <c r="J20" s="25">
        <f>C20-D20</f>
        <v>-30</v>
      </c>
      <c r="K20" s="25"/>
      <c r="L20" s="61"/>
      <c r="M20" s="58"/>
    </row>
    <row r="21" spans="1:13" s="1" customFormat="1" ht="15" customHeight="1" thickBot="1">
      <c r="A21" s="45" t="s">
        <v>24</v>
      </c>
      <c r="B21" s="60"/>
      <c r="C21" s="13">
        <f t="shared" ref="C21:K21" si="2">SUM(C22:C26)</f>
        <v>1823657</v>
      </c>
      <c r="D21" s="13">
        <f t="shared" si="2"/>
        <v>1142269</v>
      </c>
      <c r="E21" s="46">
        <f t="shared" si="2"/>
        <v>0</v>
      </c>
      <c r="F21" s="46">
        <f t="shared" si="2"/>
        <v>17286</v>
      </c>
      <c r="G21" s="46">
        <f t="shared" si="2"/>
        <v>0</v>
      </c>
      <c r="H21" s="47">
        <f t="shared" si="2"/>
        <v>1124983</v>
      </c>
      <c r="I21" s="48">
        <f t="shared" si="2"/>
        <v>0</v>
      </c>
      <c r="J21" s="49">
        <f t="shared" si="2"/>
        <v>681388</v>
      </c>
      <c r="K21" s="49">
        <f t="shared" si="2"/>
        <v>0</v>
      </c>
      <c r="L21" s="61"/>
      <c r="M21" s="58"/>
    </row>
    <row r="22" spans="1:13" s="1" customFormat="1" ht="15" customHeight="1">
      <c r="A22" s="50" t="s">
        <v>11</v>
      </c>
      <c r="B22" s="79" t="s">
        <v>14</v>
      </c>
      <c r="C22" s="21">
        <v>71965</v>
      </c>
      <c r="D22" s="17">
        <f>SUM(E22:I22)</f>
        <v>0</v>
      </c>
      <c r="E22" s="69"/>
      <c r="F22" s="18"/>
      <c r="G22" s="18"/>
      <c r="H22" s="29"/>
      <c r="I22" s="43"/>
      <c r="J22" s="25">
        <f t="shared" ref="J22:J29" si="3">C22-D22</f>
        <v>71965</v>
      </c>
      <c r="K22" s="65"/>
      <c r="L22" s="61"/>
      <c r="M22" s="58"/>
    </row>
    <row r="23" spans="1:13" s="1" customFormat="1" ht="15" customHeight="1">
      <c r="A23" s="62"/>
      <c r="B23" s="78" t="s">
        <v>19</v>
      </c>
      <c r="C23" s="20">
        <v>799934</v>
      </c>
      <c r="D23" s="16">
        <f>SUM(E23:I23)</f>
        <v>0</v>
      </c>
      <c r="E23" s="70"/>
      <c r="F23" s="26"/>
      <c r="G23" s="26"/>
      <c r="H23" s="71"/>
      <c r="I23" s="93"/>
      <c r="J23" s="20">
        <f t="shared" si="3"/>
        <v>799934</v>
      </c>
      <c r="K23" s="66"/>
      <c r="L23" s="61"/>
      <c r="M23" s="58"/>
    </row>
    <row r="24" spans="1:13" s="1" customFormat="1" ht="15" customHeight="1">
      <c r="A24" s="62"/>
      <c r="B24" s="78" t="s">
        <v>26</v>
      </c>
      <c r="C24" s="16">
        <v>951758</v>
      </c>
      <c r="D24" s="16">
        <f>SUM(E24:I24)</f>
        <v>1118019</v>
      </c>
      <c r="E24" s="94"/>
      <c r="F24" s="19"/>
      <c r="G24" s="19"/>
      <c r="H24" s="30">
        <v>1118019</v>
      </c>
      <c r="I24" s="38"/>
      <c r="J24" s="16">
        <f t="shared" si="3"/>
        <v>-166261</v>
      </c>
      <c r="K24" s="68"/>
      <c r="L24" s="61"/>
      <c r="M24" s="58"/>
    </row>
    <row r="25" spans="1:13" s="1" customFormat="1" ht="15" customHeight="1">
      <c r="A25" s="62"/>
      <c r="B25" s="78" t="s">
        <v>52</v>
      </c>
      <c r="C25" s="16"/>
      <c r="D25" s="16">
        <f>SUM(E25:I25)</f>
        <v>6964</v>
      </c>
      <c r="E25" s="94"/>
      <c r="F25" s="19"/>
      <c r="G25" s="19"/>
      <c r="H25" s="30">
        <v>6964</v>
      </c>
      <c r="I25" s="38"/>
      <c r="J25" s="16">
        <f t="shared" si="3"/>
        <v>-6964</v>
      </c>
      <c r="K25" s="68"/>
      <c r="L25" s="61"/>
      <c r="M25" s="58"/>
    </row>
    <row r="26" spans="1:13" ht="15" customHeight="1" thickBot="1">
      <c r="A26" s="32"/>
      <c r="B26" s="51" t="s">
        <v>49</v>
      </c>
      <c r="C26" s="83"/>
      <c r="D26" s="25">
        <f>SUM(E26:I26)</f>
        <v>17286</v>
      </c>
      <c r="E26" s="70"/>
      <c r="F26" s="26">
        <v>17286</v>
      </c>
      <c r="G26" s="26"/>
      <c r="H26" s="71"/>
      <c r="I26" s="40"/>
      <c r="J26" s="25">
        <f t="shared" si="3"/>
        <v>-17286</v>
      </c>
      <c r="K26" s="66"/>
      <c r="L26" s="61"/>
      <c r="M26" s="58"/>
    </row>
    <row r="27" spans="1:13" s="1" customFormat="1" ht="15" customHeight="1" thickBot="1">
      <c r="A27" s="59" t="s">
        <v>25</v>
      </c>
      <c r="B27" s="57"/>
      <c r="C27" s="22">
        <v>285364</v>
      </c>
      <c r="D27" s="13">
        <v>227619</v>
      </c>
      <c r="E27" s="15">
        <f>SUM(E29:E29)</f>
        <v>0</v>
      </c>
      <c r="F27" s="14">
        <v>169456</v>
      </c>
      <c r="G27" s="14">
        <v>49974</v>
      </c>
      <c r="H27" s="14">
        <f>SUM(H29:H29)</f>
        <v>0</v>
      </c>
      <c r="I27" s="80">
        <v>8189</v>
      </c>
      <c r="J27" s="13">
        <f t="shared" si="3"/>
        <v>57745</v>
      </c>
      <c r="K27" s="81"/>
      <c r="L27" s="61"/>
      <c r="M27" s="58"/>
    </row>
    <row r="28" spans="1:13" s="1" customFormat="1" ht="15" customHeight="1">
      <c r="A28" s="223" t="s">
        <v>20</v>
      </c>
      <c r="B28" s="224"/>
      <c r="C28" s="225">
        <v>93109</v>
      </c>
      <c r="D28" s="225">
        <f>SUM(E28:I28)</f>
        <v>13064</v>
      </c>
      <c r="E28" s="226"/>
      <c r="F28" s="227"/>
      <c r="G28" s="228">
        <v>13064</v>
      </c>
      <c r="H28" s="226"/>
      <c r="I28" s="229"/>
      <c r="J28" s="225">
        <f t="shared" si="3"/>
        <v>80045</v>
      </c>
      <c r="K28" s="230"/>
      <c r="L28" s="61"/>
      <c r="M28" s="58"/>
    </row>
    <row r="29" spans="1:13" s="1" customFormat="1" ht="15" customHeight="1" thickBot="1">
      <c r="A29" s="231"/>
      <c r="B29" s="232" t="s">
        <v>50</v>
      </c>
      <c r="C29" s="233"/>
      <c r="D29" s="234">
        <f>SUM(E29:I29)</f>
        <v>29951</v>
      </c>
      <c r="E29" s="235"/>
      <c r="F29" s="236"/>
      <c r="G29" s="237">
        <v>29951</v>
      </c>
      <c r="H29" s="235"/>
      <c r="I29" s="238"/>
      <c r="J29" s="233">
        <f t="shared" si="3"/>
        <v>-29951</v>
      </c>
      <c r="K29" s="239"/>
      <c r="L29" s="61"/>
      <c r="M29" s="58"/>
    </row>
    <row r="30" spans="1:13" ht="15" customHeight="1" thickBot="1">
      <c r="A30" s="27"/>
      <c r="B30" s="78"/>
      <c r="C30" s="27"/>
      <c r="D30" s="39"/>
      <c r="E30" s="27"/>
      <c r="F30" s="27"/>
      <c r="G30" s="27"/>
      <c r="H30" s="33"/>
      <c r="I30" s="33"/>
      <c r="J30" s="27"/>
      <c r="K30" s="27"/>
      <c r="L30" s="61"/>
      <c r="M30" s="58"/>
    </row>
    <row r="31" spans="1:13" ht="15" customHeight="1" thickBot="1">
      <c r="A31" s="45" t="s">
        <v>13</v>
      </c>
      <c r="B31" s="52"/>
      <c r="C31" s="53">
        <f t="shared" ref="C31:I31" si="4">C12+C21+C27</f>
        <v>2360512</v>
      </c>
      <c r="D31" s="53">
        <f t="shared" si="4"/>
        <v>1575023</v>
      </c>
      <c r="E31" s="54">
        <f t="shared" si="4"/>
        <v>21700</v>
      </c>
      <c r="F31" s="55">
        <f t="shared" si="4"/>
        <v>228708</v>
      </c>
      <c r="G31" s="55">
        <f t="shared" si="4"/>
        <v>191443</v>
      </c>
      <c r="H31" s="55">
        <f t="shared" si="4"/>
        <v>1124983</v>
      </c>
      <c r="I31" s="56">
        <f t="shared" si="4"/>
        <v>8189</v>
      </c>
      <c r="J31" s="53">
        <f>C31-D31</f>
        <v>785489</v>
      </c>
      <c r="K31" s="53">
        <f>K12+K21+K27</f>
        <v>64349</v>
      </c>
      <c r="L31" s="61"/>
      <c r="M31" s="58"/>
    </row>
    <row r="32" spans="1:13" ht="15" customHeight="1">
      <c r="A32" s="240" t="s">
        <v>53</v>
      </c>
      <c r="B32" s="241"/>
      <c r="C32" s="242">
        <v>-149243</v>
      </c>
      <c r="D32" s="243"/>
      <c r="E32" s="243"/>
      <c r="F32" s="243"/>
      <c r="G32" s="243"/>
      <c r="H32" s="243"/>
      <c r="I32" s="243"/>
      <c r="J32" s="243"/>
      <c r="K32" s="244"/>
      <c r="M32" s="58"/>
    </row>
    <row r="33" spans="1:13" ht="15" customHeight="1" thickBot="1">
      <c r="A33" s="245" t="s">
        <v>54</v>
      </c>
      <c r="B33" s="246"/>
      <c r="C33" s="247">
        <f>C31+C32</f>
        <v>2211269</v>
      </c>
      <c r="D33" s="247">
        <f t="shared" ref="D33:I33" si="5">D31+D32</f>
        <v>1575023</v>
      </c>
      <c r="E33" s="247">
        <f t="shared" si="5"/>
        <v>21700</v>
      </c>
      <c r="F33" s="247">
        <f t="shared" si="5"/>
        <v>228708</v>
      </c>
      <c r="G33" s="247">
        <f t="shared" si="5"/>
        <v>191443</v>
      </c>
      <c r="H33" s="247">
        <f t="shared" si="5"/>
        <v>1124983</v>
      </c>
      <c r="I33" s="247">
        <f t="shared" si="5"/>
        <v>8189</v>
      </c>
      <c r="J33" s="247">
        <f>C33-D33</f>
        <v>636246</v>
      </c>
      <c r="K33" s="247">
        <f>K31+K32</f>
        <v>64349</v>
      </c>
      <c r="L33" s="61"/>
      <c r="M33" s="58"/>
    </row>
    <row r="34" spans="1:13" ht="15" customHeight="1"/>
    <row r="35" spans="1:13" ht="15" customHeight="1"/>
    <row r="36" spans="1:13" ht="15" customHeight="1"/>
    <row r="37" spans="1:13" ht="15" customHeight="1"/>
    <row r="38" spans="1:13" ht="15" customHeight="1"/>
    <row r="39" spans="1:13" ht="15" customHeight="1"/>
    <row r="40" spans="1:13" ht="15" customHeight="1"/>
    <row r="41" spans="1:13" ht="15" customHeight="1"/>
    <row r="42" spans="1:13" ht="15" customHeight="1"/>
    <row r="43" spans="1:13" ht="15" customHeight="1"/>
    <row r="44" spans="1:13" ht="15" customHeight="1"/>
    <row r="45" spans="1:13" ht="15" customHeight="1"/>
    <row r="46" spans="1:13" ht="15" customHeight="1"/>
    <row r="47" spans="1:13" ht="15" customHeight="1"/>
    <row r="48" spans="1:1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</sheetData>
  <mergeCells count="4">
    <mergeCell ref="A6:K6"/>
    <mergeCell ref="J7:K7"/>
    <mergeCell ref="E8:H8"/>
    <mergeCell ref="K8:K11"/>
  </mergeCells>
  <phoneticPr fontId="0" type="noConversion"/>
  <printOptions horizontalCentered="1"/>
  <pageMargins left="0.19685039370078741" right="0.19685039370078741" top="0.39370078740157483" bottom="0.39370078740157483" header="0" footer="0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6"/>
  <dimension ref="A2:Z34"/>
  <sheetViews>
    <sheetView zoomScale="95" workbookViewId="0">
      <selection activeCell="D31" sqref="D31"/>
    </sheetView>
  </sheetViews>
  <sheetFormatPr defaultRowHeight="12.75"/>
  <cols>
    <col min="1" max="1" width="32.85546875" customWidth="1"/>
    <col min="2" max="2" width="9.85546875" customWidth="1"/>
    <col min="3" max="3" width="9.5703125" customWidth="1"/>
    <col min="4" max="4" width="10.42578125" customWidth="1"/>
    <col min="5" max="5" width="11.28515625" customWidth="1"/>
    <col min="6" max="6" width="9.85546875" customWidth="1"/>
    <col min="7" max="7" width="10.140625" customWidth="1"/>
    <col min="8" max="8" width="10.28515625" customWidth="1"/>
    <col min="9" max="9" width="9.28515625" customWidth="1"/>
    <col min="10" max="10" width="10.140625" customWidth="1"/>
    <col min="11" max="11" width="9.85546875" customWidth="1"/>
    <col min="12" max="12" width="10.42578125" customWidth="1"/>
    <col min="13" max="13" width="10.28515625" customWidth="1"/>
    <col min="14" max="14" width="25" customWidth="1"/>
  </cols>
  <sheetData>
    <row r="2" spans="1:26">
      <c r="K2" s="4"/>
    </row>
    <row r="3" spans="1:26">
      <c r="K3" s="4"/>
    </row>
    <row r="4" spans="1:26">
      <c r="K4" s="72"/>
      <c r="L4" s="72"/>
      <c r="M4" s="72"/>
    </row>
    <row r="5" spans="1:26" s="96" customFormat="1" ht="15.75">
      <c r="A5" s="95" t="s">
        <v>55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O5"/>
      <c r="P5"/>
      <c r="Q5"/>
      <c r="R5"/>
      <c r="S5"/>
      <c r="T5"/>
      <c r="U5"/>
      <c r="V5"/>
      <c r="W5"/>
      <c r="X5"/>
      <c r="Y5"/>
      <c r="Z5"/>
    </row>
    <row r="6" spans="1:26" ht="15.75">
      <c r="C6" s="97"/>
    </row>
    <row r="8" spans="1:26" ht="13.5" thickBot="1">
      <c r="M8" s="98" t="s">
        <v>28</v>
      </c>
    </row>
    <row r="9" spans="1:26" ht="13.5" thickBot="1">
      <c r="A9" s="99" t="s">
        <v>0</v>
      </c>
      <c r="B9" s="316" t="s">
        <v>1</v>
      </c>
      <c r="C9" s="317"/>
      <c r="D9" s="317"/>
      <c r="E9" s="318"/>
      <c r="F9" s="316" t="s">
        <v>2</v>
      </c>
      <c r="G9" s="317"/>
      <c r="H9" s="317"/>
      <c r="I9" s="318"/>
      <c r="J9" s="316" t="s">
        <v>29</v>
      </c>
      <c r="K9" s="317"/>
      <c r="L9" s="317"/>
      <c r="M9" s="318"/>
    </row>
    <row r="10" spans="1:26">
      <c r="A10" s="100"/>
      <c r="B10" s="101" t="s">
        <v>30</v>
      </c>
      <c r="C10" s="102" t="s">
        <v>31</v>
      </c>
      <c r="D10" s="103" t="s">
        <v>32</v>
      </c>
      <c r="E10" s="104" t="s">
        <v>33</v>
      </c>
      <c r="F10" s="101" t="s">
        <v>30</v>
      </c>
      <c r="G10" s="105" t="s">
        <v>31</v>
      </c>
      <c r="H10" s="103" t="s">
        <v>32</v>
      </c>
      <c r="I10" s="104" t="s">
        <v>33</v>
      </c>
      <c r="J10" s="101" t="s">
        <v>30</v>
      </c>
      <c r="K10" s="106" t="s">
        <v>31</v>
      </c>
      <c r="L10" s="103" t="s">
        <v>32</v>
      </c>
      <c r="M10" s="104" t="s">
        <v>33</v>
      </c>
    </row>
    <row r="11" spans="1:26">
      <c r="A11" s="100"/>
      <c r="B11" s="107" t="s">
        <v>34</v>
      </c>
      <c r="C11" s="108" t="s">
        <v>34</v>
      </c>
      <c r="D11" s="109"/>
      <c r="E11" s="110" t="s">
        <v>35</v>
      </c>
      <c r="F11" s="107" t="s">
        <v>34</v>
      </c>
      <c r="G11" s="111" t="s">
        <v>34</v>
      </c>
      <c r="H11" s="109"/>
      <c r="I11" s="110" t="s">
        <v>35</v>
      </c>
      <c r="J11" s="107" t="s">
        <v>34</v>
      </c>
      <c r="K11" s="112" t="s">
        <v>34</v>
      </c>
      <c r="L11" s="109"/>
      <c r="M11" s="110" t="s">
        <v>35</v>
      </c>
    </row>
    <row r="12" spans="1:26" ht="13.5" thickBot="1">
      <c r="A12" s="113"/>
      <c r="B12" s="114"/>
      <c r="C12" s="115"/>
      <c r="D12" s="116"/>
      <c r="E12" s="117" t="s">
        <v>36</v>
      </c>
      <c r="F12" s="114"/>
      <c r="G12" s="118"/>
      <c r="H12" s="116"/>
      <c r="I12" s="117" t="s">
        <v>36</v>
      </c>
      <c r="J12" s="114"/>
      <c r="K12" s="119"/>
      <c r="L12" s="116"/>
      <c r="M12" s="117" t="s">
        <v>36</v>
      </c>
    </row>
    <row r="13" spans="1:26">
      <c r="A13" s="120"/>
      <c r="B13" s="121"/>
      <c r="C13" s="122"/>
      <c r="D13" s="122"/>
      <c r="E13" s="123"/>
      <c r="F13" s="124"/>
      <c r="G13" s="125"/>
      <c r="H13" s="126"/>
      <c r="I13" s="127"/>
      <c r="J13" s="128"/>
      <c r="K13" s="125"/>
      <c r="L13" s="125"/>
      <c r="M13" s="129"/>
    </row>
    <row r="14" spans="1:26">
      <c r="A14" s="130" t="s">
        <v>37</v>
      </c>
      <c r="B14" s="131">
        <f>SUM(B18:B22)</f>
        <v>188490</v>
      </c>
      <c r="C14" s="131">
        <f>SUM(C18:C22)</f>
        <v>234690</v>
      </c>
      <c r="D14" s="131">
        <f>SUM(D18:D22)</f>
        <v>242357</v>
      </c>
      <c r="E14" s="134">
        <f>(D14/C14)*100</f>
        <v>103.266862669905</v>
      </c>
      <c r="F14" s="131">
        <f>SUM(F18:F22)</f>
        <v>148200</v>
      </c>
      <c r="G14" s="132">
        <f>SUM(G18:G22)</f>
        <v>182650</v>
      </c>
      <c r="H14" s="133">
        <f>SUM(H18:H22)</f>
        <v>195971</v>
      </c>
      <c r="I14" s="134">
        <f>(H14/G14)*100</f>
        <v>107.29318368464276</v>
      </c>
      <c r="J14" s="135">
        <f>B14-F14</f>
        <v>40290</v>
      </c>
      <c r="K14" s="133">
        <f>C14-G14</f>
        <v>52040</v>
      </c>
      <c r="L14" s="132">
        <f>D14-H14</f>
        <v>46386</v>
      </c>
      <c r="M14" s="134">
        <f>(L14/K14)*100</f>
        <v>89.135280553420444</v>
      </c>
    </row>
    <row r="15" spans="1:26">
      <c r="A15" s="130" t="s">
        <v>38</v>
      </c>
      <c r="B15" s="136"/>
      <c r="C15" s="137"/>
      <c r="D15" s="137"/>
      <c r="E15" s="138"/>
      <c r="F15" s="139"/>
      <c r="G15" s="140"/>
      <c r="H15" s="137"/>
      <c r="I15" s="138"/>
      <c r="J15" s="136"/>
      <c r="K15" s="140"/>
      <c r="L15" s="132"/>
      <c r="M15" s="141"/>
    </row>
    <row r="16" spans="1:26">
      <c r="A16" s="142" t="s">
        <v>39</v>
      </c>
      <c r="B16" s="143"/>
      <c r="C16" s="144"/>
      <c r="D16" s="144"/>
      <c r="E16" s="145"/>
      <c r="F16" s="146"/>
      <c r="G16" s="147"/>
      <c r="H16" s="144"/>
      <c r="I16" s="145"/>
      <c r="J16" s="143"/>
      <c r="K16" s="147"/>
      <c r="L16" s="148"/>
      <c r="M16" s="149"/>
    </row>
    <row r="17" spans="1:13">
      <c r="A17" s="150" t="s">
        <v>11</v>
      </c>
      <c r="B17" s="44"/>
      <c r="C17" s="137"/>
      <c r="D17" s="137"/>
      <c r="E17" s="138"/>
      <c r="F17" s="139"/>
      <c r="G17" s="140"/>
      <c r="H17" s="137"/>
      <c r="I17" s="138"/>
      <c r="J17" s="136"/>
      <c r="K17" s="140"/>
      <c r="L17" s="132"/>
      <c r="M17" s="141"/>
    </row>
    <row r="18" spans="1:13">
      <c r="A18" s="151" t="s">
        <v>16</v>
      </c>
      <c r="B18" s="152">
        <v>123450</v>
      </c>
      <c r="C18" s="137">
        <v>153000</v>
      </c>
      <c r="D18" s="137">
        <v>159389</v>
      </c>
      <c r="E18" s="138">
        <f t="shared" ref="E18:E23" si="0">D18/C18*100</f>
        <v>104.17581699346405</v>
      </c>
      <c r="F18" s="139">
        <v>93300</v>
      </c>
      <c r="G18" s="140">
        <v>102500</v>
      </c>
      <c r="H18" s="137">
        <v>108771</v>
      </c>
      <c r="I18" s="138">
        <f t="shared" ref="I18:I23" si="1">H18/G18*100</f>
        <v>106.11804878048781</v>
      </c>
      <c r="J18" s="153">
        <f t="shared" ref="J18:L23" si="2">B18-F18</f>
        <v>30150</v>
      </c>
      <c r="K18" s="140">
        <f t="shared" si="2"/>
        <v>50500</v>
      </c>
      <c r="L18" s="137">
        <f t="shared" si="2"/>
        <v>50618</v>
      </c>
      <c r="M18" s="141">
        <f t="shared" ref="M18:M23" si="3">L18/K18*100</f>
        <v>100.23366336633663</v>
      </c>
    </row>
    <row r="19" spans="1:13">
      <c r="A19" s="151" t="s">
        <v>17</v>
      </c>
      <c r="B19" s="152">
        <v>25630</v>
      </c>
      <c r="C19" s="137">
        <v>36000</v>
      </c>
      <c r="D19" s="137">
        <v>35261</v>
      </c>
      <c r="E19" s="138">
        <f t="shared" si="0"/>
        <v>97.947222222222223</v>
      </c>
      <c r="F19" s="139">
        <v>18500</v>
      </c>
      <c r="G19" s="140">
        <v>30500</v>
      </c>
      <c r="H19" s="137">
        <v>38058</v>
      </c>
      <c r="I19" s="138">
        <f t="shared" si="1"/>
        <v>124.78032786885247</v>
      </c>
      <c r="J19" s="153">
        <f t="shared" si="2"/>
        <v>7130</v>
      </c>
      <c r="K19" s="140">
        <f t="shared" si="2"/>
        <v>5500</v>
      </c>
      <c r="L19" s="137">
        <f t="shared" si="2"/>
        <v>-2797</v>
      </c>
      <c r="M19" s="141">
        <f t="shared" si="3"/>
        <v>-50.854545454545452</v>
      </c>
    </row>
    <row r="20" spans="1:13">
      <c r="A20" s="151" t="s">
        <v>18</v>
      </c>
      <c r="B20" s="154">
        <v>2390</v>
      </c>
      <c r="C20" s="137">
        <v>3100</v>
      </c>
      <c r="D20" s="137">
        <v>3286</v>
      </c>
      <c r="E20" s="138">
        <f t="shared" si="0"/>
        <v>106</v>
      </c>
      <c r="F20" s="139">
        <v>1500</v>
      </c>
      <c r="G20" s="140">
        <v>2900</v>
      </c>
      <c r="H20" s="137">
        <v>3840</v>
      </c>
      <c r="I20" s="138">
        <f t="shared" si="1"/>
        <v>132.41379310344828</v>
      </c>
      <c r="J20" s="153">
        <f t="shared" si="2"/>
        <v>890</v>
      </c>
      <c r="K20" s="140">
        <f t="shared" si="2"/>
        <v>200</v>
      </c>
      <c r="L20" s="137">
        <f t="shared" si="2"/>
        <v>-554</v>
      </c>
      <c r="M20" s="141">
        <f t="shared" si="3"/>
        <v>-277</v>
      </c>
    </row>
    <row r="21" spans="1:13">
      <c r="A21" s="155" t="s">
        <v>12</v>
      </c>
      <c r="B21" s="154">
        <v>31090</v>
      </c>
      <c r="C21" s="137">
        <v>31090</v>
      </c>
      <c r="D21" s="137">
        <v>32246</v>
      </c>
      <c r="E21" s="138">
        <f t="shared" si="0"/>
        <v>103.71823737536185</v>
      </c>
      <c r="F21" s="139">
        <v>30150</v>
      </c>
      <c r="G21" s="140">
        <v>38400</v>
      </c>
      <c r="H21" s="137">
        <v>38923</v>
      </c>
      <c r="I21" s="138">
        <f t="shared" si="1"/>
        <v>101.36197916666667</v>
      </c>
      <c r="J21" s="153">
        <f t="shared" si="2"/>
        <v>940</v>
      </c>
      <c r="K21" s="140">
        <f t="shared" si="2"/>
        <v>-7310</v>
      </c>
      <c r="L21" s="137">
        <f t="shared" si="2"/>
        <v>-6677</v>
      </c>
      <c r="M21" s="141">
        <f t="shared" si="3"/>
        <v>91.340629274965806</v>
      </c>
    </row>
    <row r="22" spans="1:13" ht="13.5" thickBot="1">
      <c r="A22" s="155" t="s">
        <v>27</v>
      </c>
      <c r="B22" s="152">
        <v>5930</v>
      </c>
      <c r="C22" s="137">
        <v>11500</v>
      </c>
      <c r="D22" s="137">
        <v>12175</v>
      </c>
      <c r="E22" s="138">
        <f t="shared" si="0"/>
        <v>105.8695652173913</v>
      </c>
      <c r="F22" s="139">
        <v>4750</v>
      </c>
      <c r="G22" s="140">
        <v>8350</v>
      </c>
      <c r="H22" s="137">
        <v>6379</v>
      </c>
      <c r="I22" s="138">
        <f t="shared" si="1"/>
        <v>76.395209580838326</v>
      </c>
      <c r="J22" s="153">
        <f t="shared" si="2"/>
        <v>1180</v>
      </c>
      <c r="K22" s="140">
        <f t="shared" si="2"/>
        <v>3150</v>
      </c>
      <c r="L22" s="137">
        <f t="shared" si="2"/>
        <v>5796</v>
      </c>
      <c r="M22" s="141">
        <f t="shared" si="3"/>
        <v>184</v>
      </c>
    </row>
    <row r="23" spans="1:13" s="98" customFormat="1" ht="17.25" customHeight="1" thickBot="1">
      <c r="A23" s="156" t="s">
        <v>40</v>
      </c>
      <c r="B23" s="157">
        <v>8772</v>
      </c>
      <c r="C23" s="158">
        <v>8772</v>
      </c>
      <c r="D23" s="158">
        <v>9134</v>
      </c>
      <c r="E23" s="159">
        <f t="shared" si="0"/>
        <v>104.12676698586412</v>
      </c>
      <c r="F23" s="160">
        <v>8618</v>
      </c>
      <c r="G23" s="161">
        <v>8618</v>
      </c>
      <c r="H23" s="158">
        <v>9164</v>
      </c>
      <c r="I23" s="159">
        <f t="shared" si="1"/>
        <v>106.33557669993037</v>
      </c>
      <c r="J23" s="162">
        <f t="shared" si="2"/>
        <v>154</v>
      </c>
      <c r="K23" s="161">
        <f t="shared" si="2"/>
        <v>154</v>
      </c>
      <c r="L23" s="158">
        <f t="shared" si="2"/>
        <v>-30</v>
      </c>
      <c r="M23" s="163">
        <f t="shared" si="3"/>
        <v>-19.480519480519483</v>
      </c>
    </row>
    <row r="24" spans="1:13">
      <c r="A24" s="164"/>
      <c r="B24" s="136"/>
      <c r="C24" s="137"/>
      <c r="D24" s="139"/>
      <c r="E24" s="141"/>
      <c r="F24" s="139"/>
      <c r="G24" s="140"/>
      <c r="H24" s="139"/>
      <c r="I24" s="141"/>
      <c r="J24" s="136"/>
      <c r="K24" s="140"/>
      <c r="L24" s="165"/>
      <c r="M24" s="141"/>
    </row>
    <row r="25" spans="1:13">
      <c r="A25" s="130" t="s">
        <v>41</v>
      </c>
      <c r="B25" s="135">
        <v>1010000</v>
      </c>
      <c r="C25" s="133">
        <v>1010000</v>
      </c>
      <c r="D25" s="166">
        <v>1823657</v>
      </c>
      <c r="E25" s="134">
        <f>D25/C25*100</f>
        <v>180.56009900990099</v>
      </c>
      <c r="F25" s="166">
        <v>40400</v>
      </c>
      <c r="G25" s="132">
        <v>40400</v>
      </c>
      <c r="H25" s="166">
        <v>1142269</v>
      </c>
      <c r="I25" s="134">
        <f>H25/G25*100</f>
        <v>2827.3985148514848</v>
      </c>
      <c r="J25" s="135">
        <f>B25-F25</f>
        <v>969600</v>
      </c>
      <c r="K25" s="132">
        <f>C25-G25</f>
        <v>969600</v>
      </c>
      <c r="L25" s="132">
        <f>D25-H25</f>
        <v>681388</v>
      </c>
      <c r="M25" s="134">
        <f>L25/K25*100</f>
        <v>70.275165016501646</v>
      </c>
    </row>
    <row r="26" spans="1:13" ht="13.5" thickBot="1">
      <c r="A26" s="83"/>
      <c r="B26" s="167"/>
      <c r="C26" s="168"/>
      <c r="D26" s="169"/>
      <c r="E26" s="141"/>
      <c r="F26" s="139"/>
      <c r="G26" s="140"/>
      <c r="H26" s="139"/>
      <c r="I26" s="141"/>
      <c r="J26" s="167"/>
      <c r="K26" s="170"/>
      <c r="L26" s="171"/>
      <c r="M26" s="141"/>
    </row>
    <row r="27" spans="1:13">
      <c r="A27" s="142" t="s">
        <v>42</v>
      </c>
      <c r="B27" s="172">
        <v>49091</v>
      </c>
      <c r="C27" s="172">
        <v>104091</v>
      </c>
      <c r="D27" s="173">
        <v>285364</v>
      </c>
      <c r="E27" s="174">
        <f>D27/C27*100</f>
        <v>274.14858152962313</v>
      </c>
      <c r="F27" s="175">
        <v>30350</v>
      </c>
      <c r="G27" s="176">
        <v>81350</v>
      </c>
      <c r="H27" s="177">
        <v>227619</v>
      </c>
      <c r="I27" s="174">
        <f>H27/G27*100</f>
        <v>279.8020897357099</v>
      </c>
      <c r="J27" s="175">
        <f t="shared" ref="J27:L28" si="4">B27-F27</f>
        <v>18741</v>
      </c>
      <c r="K27" s="176">
        <f t="shared" si="4"/>
        <v>22741</v>
      </c>
      <c r="L27" s="177">
        <f t="shared" si="4"/>
        <v>57745</v>
      </c>
      <c r="M27" s="178">
        <f>L27/K27*100</f>
        <v>253.92462952376763</v>
      </c>
    </row>
    <row r="28" spans="1:13">
      <c r="A28" s="179" t="s">
        <v>20</v>
      </c>
      <c r="B28" s="180">
        <v>15000</v>
      </c>
      <c r="C28" s="180">
        <v>70000</v>
      </c>
      <c r="D28" s="181">
        <v>93109</v>
      </c>
      <c r="E28" s="182">
        <f>D28/C28*100</f>
        <v>133.01285714285714</v>
      </c>
      <c r="F28" s="183">
        <v>15000</v>
      </c>
      <c r="G28" s="184">
        <v>20000</v>
      </c>
      <c r="H28" s="185">
        <v>13064</v>
      </c>
      <c r="I28" s="182">
        <f>H28/G28*100</f>
        <v>65.319999999999993</v>
      </c>
      <c r="J28" s="183">
        <f t="shared" si="4"/>
        <v>0</v>
      </c>
      <c r="K28" s="184">
        <f t="shared" si="4"/>
        <v>50000</v>
      </c>
      <c r="L28" s="185">
        <f t="shared" si="4"/>
        <v>80045</v>
      </c>
      <c r="M28" s="186">
        <f>L28/K28*100</f>
        <v>160.09</v>
      </c>
    </row>
    <row r="29" spans="1:13" ht="13.5" thickBot="1">
      <c r="A29" s="150" t="s">
        <v>43</v>
      </c>
      <c r="B29" s="187"/>
      <c r="C29" s="187"/>
      <c r="D29" s="188"/>
      <c r="E29" s="189"/>
      <c r="F29" s="190"/>
      <c r="G29" s="187">
        <v>40000</v>
      </c>
      <c r="H29" s="188">
        <v>29951</v>
      </c>
      <c r="I29" s="182">
        <f>H29/G29*100</f>
        <v>74.877499999999998</v>
      </c>
      <c r="J29" s="191">
        <v>0</v>
      </c>
      <c r="K29" s="184">
        <f>C29-G29</f>
        <v>-40000</v>
      </c>
      <c r="L29" s="185">
        <f>D29-H29</f>
        <v>-29951</v>
      </c>
      <c r="M29" s="192">
        <f>L29/K29*100</f>
        <v>74.877499999999998</v>
      </c>
    </row>
    <row r="30" spans="1:13">
      <c r="A30" s="193"/>
      <c r="B30" s="194"/>
      <c r="C30" s="194"/>
      <c r="D30" s="194"/>
      <c r="E30" s="195"/>
      <c r="F30" s="196"/>
      <c r="G30" s="194"/>
      <c r="H30" s="194"/>
      <c r="I30" s="195"/>
      <c r="J30" s="196"/>
      <c r="K30" s="197"/>
      <c r="L30" s="198"/>
      <c r="M30" s="199"/>
    </row>
    <row r="31" spans="1:13">
      <c r="A31" s="200" t="s">
        <v>44</v>
      </c>
      <c r="B31" s="201">
        <f>B14+B23+B25+B27</f>
        <v>1256353</v>
      </c>
      <c r="C31" s="201">
        <f>C14+C23+C25+C27</f>
        <v>1357553</v>
      </c>
      <c r="D31" s="201">
        <f>D14+D23+D25+D27</f>
        <v>2360512</v>
      </c>
      <c r="E31" s="202">
        <f>(D31/C31)*100</f>
        <v>173.87991481732206</v>
      </c>
      <c r="F31" s="201">
        <f>F14+F23+F25+F27</f>
        <v>227568</v>
      </c>
      <c r="G31" s="201">
        <f>G14+G23+G25+G27</f>
        <v>313018</v>
      </c>
      <c r="H31" s="201">
        <f>H14+H23+H25+H27</f>
        <v>1575023</v>
      </c>
      <c r="I31" s="202">
        <f>(H31/G31)*100</f>
        <v>503.17329993802275</v>
      </c>
      <c r="J31" s="201">
        <f>J14+J23+J25+J27</f>
        <v>1028785</v>
      </c>
      <c r="K31" s="201">
        <f>K14+K23+K25+K27</f>
        <v>1044535</v>
      </c>
      <c r="L31" s="201">
        <f>L14+L23+L25+L27</f>
        <v>785489</v>
      </c>
      <c r="M31" s="203">
        <f>(L31/K31)*100</f>
        <v>75.199873627977993</v>
      </c>
    </row>
    <row r="32" spans="1:13">
      <c r="A32" s="204" t="s">
        <v>45</v>
      </c>
      <c r="B32" s="201"/>
      <c r="C32" s="201"/>
      <c r="D32" s="201"/>
      <c r="E32" s="205"/>
      <c r="F32" s="206"/>
      <c r="G32" s="201"/>
      <c r="H32" s="201"/>
      <c r="I32" s="207"/>
      <c r="J32" s="208"/>
      <c r="K32" s="209"/>
      <c r="L32" s="210"/>
      <c r="M32" s="202"/>
    </row>
    <row r="33" spans="1:13" ht="6.75" customHeight="1" thickBot="1">
      <c r="A33" s="211"/>
      <c r="B33" s="212"/>
      <c r="C33" s="212"/>
      <c r="D33" s="212"/>
      <c r="E33" s="213"/>
      <c r="F33" s="214"/>
      <c r="G33" s="215"/>
      <c r="H33" s="215"/>
      <c r="I33" s="213"/>
      <c r="J33" s="216"/>
      <c r="K33" s="217"/>
      <c r="L33" s="218"/>
      <c r="M33" s="219"/>
    </row>
    <row r="34" spans="1:13">
      <c r="A34" s="27"/>
      <c r="B34" s="220"/>
      <c r="C34" s="220"/>
      <c r="D34" s="220"/>
      <c r="E34" s="27"/>
      <c r="F34" s="27"/>
      <c r="G34" s="27"/>
      <c r="H34" s="27"/>
      <c r="I34" s="27"/>
      <c r="J34" s="220"/>
      <c r="K34" s="220"/>
      <c r="L34" s="220"/>
      <c r="M34" s="27"/>
    </row>
  </sheetData>
  <mergeCells count="3">
    <mergeCell ref="B9:E9"/>
    <mergeCell ref="F9:I9"/>
    <mergeCell ref="J9:M9"/>
  </mergeCells>
  <phoneticPr fontId="0" type="noConversion"/>
  <printOptions horizontalCentered="1"/>
  <pageMargins left="0.39370078740157483" right="0.39370078740157483" top="0.27559055118110237" bottom="0.27559055118110237" header="0.35433070866141736" footer="0.43307086614173229"/>
  <pageSetup paperSize="9" scale="90" orientation="landscape" blackAndWhite="1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M40"/>
  <sheetViews>
    <sheetView tabSelected="1" workbookViewId="0">
      <selection activeCell="H2" sqref="H2"/>
    </sheetView>
  </sheetViews>
  <sheetFormatPr defaultRowHeight="12.75"/>
  <cols>
    <col min="1" max="1" width="3.28515625" customWidth="1"/>
    <col min="2" max="2" width="5.140625" customWidth="1"/>
    <col min="3" max="3" width="50.28515625" customWidth="1"/>
    <col min="4" max="4" width="10.85546875" customWidth="1"/>
    <col min="5" max="5" width="10.7109375" customWidth="1"/>
    <col min="10" max="10" width="9.7109375" customWidth="1"/>
    <col min="12" max="12" width="10.28515625" customWidth="1"/>
  </cols>
  <sheetData>
    <row r="1" spans="2:13">
      <c r="H1" s="293" t="s">
        <v>66</v>
      </c>
      <c r="I1" s="293"/>
      <c r="J1" s="293"/>
    </row>
    <row r="2" spans="2:13">
      <c r="H2" s="293" t="s">
        <v>69</v>
      </c>
      <c r="I2" s="293"/>
      <c r="J2" s="293"/>
    </row>
    <row r="3" spans="2:13">
      <c r="H3" s="4" t="s">
        <v>67</v>
      </c>
    </row>
    <row r="4" spans="2:13">
      <c r="H4" s="294" t="s">
        <v>68</v>
      </c>
      <c r="I4" s="295"/>
      <c r="J4" s="295"/>
    </row>
    <row r="5" spans="2:13">
      <c r="I5" s="294"/>
      <c r="J5" s="295"/>
      <c r="K5" s="295"/>
    </row>
    <row r="6" spans="2:13">
      <c r="B6" s="310" t="s">
        <v>65</v>
      </c>
      <c r="C6" s="310"/>
      <c r="D6" s="310"/>
      <c r="E6" s="310"/>
      <c r="F6" s="310"/>
      <c r="G6" s="310"/>
      <c r="H6" s="310"/>
      <c r="I6" s="310"/>
      <c r="J6" s="310"/>
      <c r="K6" s="310"/>
    </row>
    <row r="7" spans="2:13" ht="13.5" thickBot="1">
      <c r="B7" s="3"/>
      <c r="C7" s="4"/>
      <c r="D7" s="2"/>
      <c r="E7" s="2"/>
      <c r="F7" s="2"/>
      <c r="G7" s="2"/>
      <c r="H7" s="2"/>
      <c r="I7" s="2"/>
      <c r="J7" s="2"/>
      <c r="K7" s="276"/>
    </row>
    <row r="8" spans="2:13" ht="15.75" customHeight="1" thickBot="1">
      <c r="B8" s="5"/>
      <c r="C8" s="259" t="s">
        <v>0</v>
      </c>
      <c r="D8" s="6" t="s">
        <v>1</v>
      </c>
      <c r="E8" s="6" t="s">
        <v>2</v>
      </c>
      <c r="F8" s="312" t="s">
        <v>3</v>
      </c>
      <c r="G8" s="312"/>
      <c r="H8" s="312"/>
      <c r="I8" s="312"/>
      <c r="J8" s="277"/>
      <c r="K8" s="6" t="s">
        <v>4</v>
      </c>
    </row>
    <row r="9" spans="2:13">
      <c r="B9" s="7"/>
      <c r="C9" s="260"/>
      <c r="D9" s="8"/>
      <c r="E9" s="8"/>
      <c r="F9" s="75" t="s">
        <v>5</v>
      </c>
      <c r="G9" s="35" t="s">
        <v>9</v>
      </c>
      <c r="H9" s="35" t="s">
        <v>6</v>
      </c>
      <c r="I9" s="35" t="s">
        <v>52</v>
      </c>
      <c r="J9" s="35" t="s">
        <v>47</v>
      </c>
      <c r="K9" s="278" t="s">
        <v>7</v>
      </c>
    </row>
    <row r="10" spans="2:13">
      <c r="B10" s="7"/>
      <c r="C10" s="260"/>
      <c r="D10" s="8"/>
      <c r="E10" s="8"/>
      <c r="F10" s="75" t="s">
        <v>8</v>
      </c>
      <c r="G10" s="35"/>
      <c r="H10" s="35"/>
      <c r="I10" s="35"/>
      <c r="J10" s="35" t="s">
        <v>48</v>
      </c>
      <c r="K10" s="278" t="s">
        <v>10</v>
      </c>
    </row>
    <row r="11" spans="2:13" ht="13.5" thickBot="1">
      <c r="B11" s="9"/>
      <c r="C11" s="261"/>
      <c r="D11" s="10"/>
      <c r="E11" s="8"/>
      <c r="F11" s="77"/>
      <c r="G11" s="11"/>
      <c r="H11" s="11"/>
      <c r="I11" s="11"/>
      <c r="J11" s="11"/>
      <c r="K11" s="279"/>
    </row>
    <row r="12" spans="2:13" ht="13.5" thickBot="1">
      <c r="B12" s="31" t="s">
        <v>21</v>
      </c>
      <c r="C12" s="262"/>
      <c r="D12" s="13">
        <f t="shared" ref="D12:K12" si="0">D13+D19</f>
        <v>109859</v>
      </c>
      <c r="E12" s="13">
        <f t="shared" si="0"/>
        <v>63880</v>
      </c>
      <c r="F12" s="222">
        <f t="shared" si="0"/>
        <v>10613</v>
      </c>
      <c r="G12" s="222">
        <f t="shared" si="0"/>
        <v>25287</v>
      </c>
      <c r="H12" s="14">
        <f t="shared" si="0"/>
        <v>27980</v>
      </c>
      <c r="I12" s="222">
        <f t="shared" si="0"/>
        <v>0</v>
      </c>
      <c r="J12" s="280">
        <f t="shared" si="0"/>
        <v>0</v>
      </c>
      <c r="K12" s="13">
        <f t="shared" si="0"/>
        <v>45979</v>
      </c>
    </row>
    <row r="13" spans="2:13" ht="13.5" thickBot="1">
      <c r="B13" s="31" t="s">
        <v>23</v>
      </c>
      <c r="C13" s="262"/>
      <c r="D13" s="13">
        <f t="shared" ref="D13:K13" si="1">SUM(D14:D18)</f>
        <v>100857</v>
      </c>
      <c r="E13" s="13">
        <f t="shared" si="1"/>
        <v>55386</v>
      </c>
      <c r="F13" s="222">
        <f t="shared" si="1"/>
        <v>8831</v>
      </c>
      <c r="G13" s="222">
        <f t="shared" si="1"/>
        <v>21800</v>
      </c>
      <c r="H13" s="14">
        <f t="shared" si="1"/>
        <v>24755</v>
      </c>
      <c r="I13" s="222">
        <f t="shared" si="1"/>
        <v>0</v>
      </c>
      <c r="J13" s="280">
        <f t="shared" si="1"/>
        <v>0</v>
      </c>
      <c r="K13" s="13">
        <f t="shared" si="1"/>
        <v>45471</v>
      </c>
    </row>
    <row r="14" spans="2:13">
      <c r="B14" s="251" t="s">
        <v>11</v>
      </c>
      <c r="C14" s="249" t="s">
        <v>58</v>
      </c>
      <c r="D14" s="21">
        <v>55959</v>
      </c>
      <c r="E14" s="17">
        <v>28189</v>
      </c>
      <c r="F14" s="69">
        <v>3908</v>
      </c>
      <c r="G14" s="18">
        <v>7010</v>
      </c>
      <c r="H14" s="18">
        <v>17271</v>
      </c>
      <c r="I14" s="29"/>
      <c r="J14" s="29"/>
      <c r="K14" s="21">
        <f t="shared" ref="K14:K19" si="2">D14-E14</f>
        <v>27770</v>
      </c>
      <c r="L14" s="281"/>
      <c r="M14" s="281"/>
    </row>
    <row r="15" spans="2:13" ht="15">
      <c r="B15" s="44"/>
      <c r="C15" s="249" t="s">
        <v>59</v>
      </c>
      <c r="D15" s="16">
        <v>9552</v>
      </c>
      <c r="E15" s="16">
        <v>6386</v>
      </c>
      <c r="F15" s="94">
        <v>912</v>
      </c>
      <c r="G15" s="18">
        <v>2578</v>
      </c>
      <c r="H15" s="19">
        <v>2896</v>
      </c>
      <c r="I15" s="30"/>
      <c r="J15" s="29"/>
      <c r="K15" s="25">
        <f t="shared" si="2"/>
        <v>3166</v>
      </c>
      <c r="L15" s="281"/>
      <c r="M15" s="282"/>
    </row>
    <row r="16" spans="2:13" ht="15">
      <c r="B16" s="44"/>
      <c r="C16" s="249" t="s">
        <v>60</v>
      </c>
      <c r="D16" s="16">
        <v>2864</v>
      </c>
      <c r="E16" s="25">
        <v>2218</v>
      </c>
      <c r="F16" s="94">
        <v>209</v>
      </c>
      <c r="G16" s="18">
        <v>1627</v>
      </c>
      <c r="H16" s="19">
        <v>382</v>
      </c>
      <c r="I16" s="30"/>
      <c r="J16" s="29"/>
      <c r="K16" s="25">
        <f t="shared" si="2"/>
        <v>646</v>
      </c>
      <c r="L16" s="282"/>
      <c r="M16" s="281"/>
    </row>
    <row r="17" spans="2:12" ht="15" customHeight="1">
      <c r="B17" s="44"/>
      <c r="C17" s="250" t="s">
        <v>12</v>
      </c>
      <c r="D17" s="16">
        <v>28805</v>
      </c>
      <c r="E17" s="16">
        <v>15074</v>
      </c>
      <c r="F17" s="94">
        <v>3132</v>
      </c>
      <c r="G17" s="18">
        <v>8822</v>
      </c>
      <c r="H17" s="19">
        <v>3120</v>
      </c>
      <c r="I17" s="30"/>
      <c r="J17" s="29"/>
      <c r="K17" s="25">
        <f t="shared" si="2"/>
        <v>13731</v>
      </c>
      <c r="L17" s="281"/>
    </row>
    <row r="18" spans="2:12" ht="15" customHeight="1" thickBot="1">
      <c r="B18" s="252"/>
      <c r="C18" s="250" t="s">
        <v>63</v>
      </c>
      <c r="D18" s="297">
        <v>3677</v>
      </c>
      <c r="E18" s="297">
        <v>3519</v>
      </c>
      <c r="F18" s="94">
        <v>670</v>
      </c>
      <c r="G18" s="18">
        <v>1763</v>
      </c>
      <c r="H18" s="19">
        <v>1086</v>
      </c>
      <c r="I18" s="30"/>
      <c r="J18" s="71"/>
      <c r="K18" s="20">
        <f t="shared" si="2"/>
        <v>158</v>
      </c>
    </row>
    <row r="19" spans="2:12" ht="15" customHeight="1" thickBot="1">
      <c r="B19" s="86" t="s">
        <v>22</v>
      </c>
      <c r="C19" s="263"/>
      <c r="D19" s="13">
        <f t="shared" ref="D19:I19" si="3">SUM(D20:D20)</f>
        <v>9002</v>
      </c>
      <c r="E19" s="13">
        <f t="shared" si="3"/>
        <v>8494</v>
      </c>
      <c r="F19" s="222">
        <f t="shared" si="3"/>
        <v>1782</v>
      </c>
      <c r="G19" s="14">
        <f t="shared" si="3"/>
        <v>3487</v>
      </c>
      <c r="H19" s="14">
        <f t="shared" si="3"/>
        <v>3225</v>
      </c>
      <c r="I19" s="280">
        <f t="shared" si="3"/>
        <v>0</v>
      </c>
      <c r="J19" s="264">
        <v>0</v>
      </c>
      <c r="K19" s="13">
        <f t="shared" si="2"/>
        <v>508</v>
      </c>
    </row>
    <row r="20" spans="2:12" ht="15" customHeight="1" thickBot="1">
      <c r="B20" s="252"/>
      <c r="C20" s="263" t="s">
        <v>61</v>
      </c>
      <c r="D20" s="265">
        <v>9002</v>
      </c>
      <c r="E20" s="265">
        <v>8494</v>
      </c>
      <c r="F20" s="296">
        <v>1782</v>
      </c>
      <c r="G20" s="266">
        <v>3487</v>
      </c>
      <c r="H20" s="266">
        <v>3225</v>
      </c>
      <c r="I20" s="283"/>
      <c r="J20" s="267"/>
      <c r="K20" s="265">
        <f>0+D20-E20</f>
        <v>508</v>
      </c>
    </row>
    <row r="21" spans="2:12" s="1" customFormat="1" ht="15" customHeight="1" thickBot="1">
      <c r="B21" s="45" t="s">
        <v>24</v>
      </c>
      <c r="C21" s="60"/>
      <c r="D21" s="13">
        <f t="shared" ref="D21:K21" si="4">SUM(D22:D26)</f>
        <v>1955978</v>
      </c>
      <c r="E21" s="13">
        <f t="shared" si="4"/>
        <v>1245368</v>
      </c>
      <c r="F21" s="46">
        <f t="shared" si="4"/>
        <v>0</v>
      </c>
      <c r="G21" s="46">
        <f t="shared" si="4"/>
        <v>1236910</v>
      </c>
      <c r="H21" s="46">
        <f t="shared" si="4"/>
        <v>0</v>
      </c>
      <c r="I21" s="47">
        <f t="shared" si="4"/>
        <v>8458</v>
      </c>
      <c r="J21" s="48">
        <f t="shared" si="4"/>
        <v>0</v>
      </c>
      <c r="K21" s="49">
        <f t="shared" si="4"/>
        <v>710610</v>
      </c>
    </row>
    <row r="22" spans="2:12" s="1" customFormat="1" ht="15" customHeight="1">
      <c r="B22" s="44" t="s">
        <v>11</v>
      </c>
      <c r="C22" s="79" t="s">
        <v>14</v>
      </c>
      <c r="D22" s="21">
        <v>6920</v>
      </c>
      <c r="E22" s="17">
        <v>0</v>
      </c>
      <c r="F22" s="69"/>
      <c r="G22" s="18"/>
      <c r="H22" s="18"/>
      <c r="I22" s="29"/>
      <c r="J22" s="29"/>
      <c r="K22" s="25">
        <f t="shared" ref="K22:K29" si="5">D22-E22</f>
        <v>6920</v>
      </c>
    </row>
    <row r="23" spans="2:12" s="1" customFormat="1" ht="15" customHeight="1">
      <c r="B23" s="44"/>
      <c r="C23" s="78" t="s">
        <v>19</v>
      </c>
      <c r="D23" s="20">
        <v>926702</v>
      </c>
      <c r="E23" s="16">
        <f>SUM(F23:J23)</f>
        <v>0</v>
      </c>
      <c r="F23" s="70"/>
      <c r="G23" s="26"/>
      <c r="H23" s="26"/>
      <c r="I23" s="71"/>
      <c r="J23" s="28"/>
      <c r="K23" s="20">
        <f t="shared" si="5"/>
        <v>926702</v>
      </c>
    </row>
    <row r="24" spans="2:12" s="1" customFormat="1" ht="15" customHeight="1">
      <c r="B24" s="44"/>
      <c r="C24" s="78" t="s">
        <v>26</v>
      </c>
      <c r="D24" s="16">
        <v>1022356</v>
      </c>
      <c r="E24" s="16">
        <v>1184148</v>
      </c>
      <c r="F24" s="94"/>
      <c r="G24" s="19">
        <v>1184148</v>
      </c>
      <c r="H24" s="19"/>
      <c r="I24" s="30"/>
      <c r="J24" s="30"/>
      <c r="K24" s="16">
        <f t="shared" si="5"/>
        <v>-161792</v>
      </c>
    </row>
    <row r="25" spans="2:12" s="1" customFormat="1" ht="15" customHeight="1">
      <c r="B25" s="44"/>
      <c r="C25" s="78" t="s">
        <v>52</v>
      </c>
      <c r="D25" s="16"/>
      <c r="E25" s="16">
        <v>8458</v>
      </c>
      <c r="F25" s="94"/>
      <c r="G25" s="19"/>
      <c r="H25" s="19"/>
      <c r="I25" s="30">
        <v>8458</v>
      </c>
      <c r="J25" s="30"/>
      <c r="K25" s="16">
        <f t="shared" si="5"/>
        <v>-8458</v>
      </c>
    </row>
    <row r="26" spans="2:12" ht="15" customHeight="1" thickBot="1">
      <c r="B26" s="44"/>
      <c r="C26" s="51" t="s">
        <v>49</v>
      </c>
      <c r="D26" s="83"/>
      <c r="E26" s="298">
        <v>52762</v>
      </c>
      <c r="F26" s="70"/>
      <c r="G26" s="26">
        <v>52762</v>
      </c>
      <c r="H26" s="26"/>
      <c r="I26" s="71"/>
      <c r="J26" s="71"/>
      <c r="K26" s="25">
        <f t="shared" si="5"/>
        <v>-52762</v>
      </c>
    </row>
    <row r="27" spans="2:12" s="1" customFormat="1" ht="15" customHeight="1" thickBot="1">
      <c r="B27" s="59" t="s">
        <v>25</v>
      </c>
      <c r="C27" s="57"/>
      <c r="D27" s="13">
        <v>16797</v>
      </c>
      <c r="E27" s="13">
        <v>31140</v>
      </c>
      <c r="F27" s="222">
        <v>0</v>
      </c>
      <c r="G27" s="14">
        <v>6688</v>
      </c>
      <c r="H27" s="275">
        <v>15298</v>
      </c>
      <c r="I27" s="14">
        <v>0</v>
      </c>
      <c r="J27" s="80">
        <v>9154</v>
      </c>
      <c r="K27" s="13">
        <f t="shared" si="5"/>
        <v>-14343</v>
      </c>
    </row>
    <row r="28" spans="2:12" s="1" customFormat="1" ht="15" customHeight="1">
      <c r="B28" s="284" t="s">
        <v>20</v>
      </c>
      <c r="C28" s="224"/>
      <c r="D28" s="306">
        <v>0</v>
      </c>
      <c r="E28" s="306">
        <v>0</v>
      </c>
      <c r="F28" s="307"/>
      <c r="G28" s="308"/>
      <c r="H28" s="309">
        <v>0</v>
      </c>
      <c r="I28" s="226"/>
      <c r="J28" s="285"/>
      <c r="K28" s="225">
        <f t="shared" si="5"/>
        <v>0</v>
      </c>
    </row>
    <row r="29" spans="2:12" s="1" customFormat="1" ht="15" customHeight="1" thickBot="1">
      <c r="B29" s="252"/>
      <c r="C29" s="232" t="s">
        <v>50</v>
      </c>
      <c r="D29" s="233"/>
      <c r="E29" s="299">
        <v>11570</v>
      </c>
      <c r="F29" s="269"/>
      <c r="G29" s="270"/>
      <c r="H29" s="271">
        <v>11570</v>
      </c>
      <c r="I29" s="235"/>
      <c r="J29" s="238"/>
      <c r="K29" s="248">
        <f t="shared" si="5"/>
        <v>-11570</v>
      </c>
    </row>
    <row r="30" spans="2:12" ht="15" customHeight="1" thickBot="1">
      <c r="B30" s="286"/>
      <c r="C30" s="78"/>
      <c r="D30" s="27"/>
      <c r="E30" s="39"/>
      <c r="F30" s="27"/>
      <c r="G30" s="27"/>
      <c r="H30" s="274"/>
      <c r="I30" s="33"/>
      <c r="J30" s="33"/>
      <c r="K30" s="42"/>
    </row>
    <row r="31" spans="2:12" ht="15" customHeight="1" thickBot="1">
      <c r="B31" s="45" t="s">
        <v>13</v>
      </c>
      <c r="C31" s="253"/>
      <c r="D31" s="53">
        <f t="shared" ref="D31:J31" si="6">D12+D21+D27</f>
        <v>2082634</v>
      </c>
      <c r="E31" s="303">
        <f t="shared" si="6"/>
        <v>1340388</v>
      </c>
      <c r="F31" s="288">
        <f t="shared" si="6"/>
        <v>10613</v>
      </c>
      <c r="G31" s="55">
        <f t="shared" si="6"/>
        <v>1268885</v>
      </c>
      <c r="H31" s="287">
        <f t="shared" si="6"/>
        <v>43278</v>
      </c>
      <c r="I31" s="55">
        <f t="shared" si="6"/>
        <v>8458</v>
      </c>
      <c r="J31" s="55">
        <f t="shared" si="6"/>
        <v>9154</v>
      </c>
      <c r="K31" s="300">
        <f>D31-E31</f>
        <v>742246</v>
      </c>
    </row>
    <row r="32" spans="2:12" ht="19.5" thickBot="1">
      <c r="B32" s="302" t="s">
        <v>64</v>
      </c>
      <c r="C32" s="254"/>
      <c r="D32" s="290">
        <v>-141027</v>
      </c>
      <c r="E32" s="304"/>
      <c r="F32" s="301"/>
      <c r="G32" s="243"/>
      <c r="H32" s="272"/>
      <c r="I32" s="243"/>
      <c r="J32" s="289"/>
      <c r="K32" s="290">
        <v>-141027</v>
      </c>
    </row>
    <row r="33" spans="2:11" ht="13.5" thickBot="1">
      <c r="B33" s="255" t="s">
        <v>54</v>
      </c>
      <c r="C33" s="256"/>
      <c r="D33" s="292">
        <f>D31+D32</f>
        <v>1941607</v>
      </c>
      <c r="E33" s="305">
        <f t="shared" ref="E33:J33" si="7">E31+E32</f>
        <v>1340388</v>
      </c>
      <c r="F33" s="257">
        <f t="shared" si="7"/>
        <v>10613</v>
      </c>
      <c r="G33" s="258">
        <f t="shared" si="7"/>
        <v>1268885</v>
      </c>
      <c r="H33" s="273">
        <f t="shared" si="7"/>
        <v>43278</v>
      </c>
      <c r="I33" s="258">
        <f t="shared" si="7"/>
        <v>8458</v>
      </c>
      <c r="J33" s="291">
        <f t="shared" si="7"/>
        <v>9154</v>
      </c>
      <c r="K33" s="292">
        <f>K31+K32</f>
        <v>601219</v>
      </c>
    </row>
    <row r="34" spans="2:11">
      <c r="H34" s="268"/>
    </row>
    <row r="35" spans="2:11">
      <c r="D35" s="281"/>
    </row>
    <row r="36" spans="2:11">
      <c r="D36" s="281"/>
    </row>
    <row r="37" spans="2:11">
      <c r="D37" s="281"/>
    </row>
    <row r="40" spans="2:11">
      <c r="G40" t="s">
        <v>62</v>
      </c>
    </row>
  </sheetData>
  <mergeCells count="2">
    <mergeCell ref="B6:K6"/>
    <mergeCell ref="F8:I8"/>
  </mergeCells>
  <phoneticPr fontId="0" type="noConversion"/>
  <pageMargins left="0.42" right="0.4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rok 2013</vt:lpstr>
      <vt:lpstr>Příloha č. 7-HZČ</vt:lpstr>
      <vt:lpstr>ZČ</vt:lpstr>
    </vt:vector>
  </TitlesOfParts>
  <Company>ÚMČ Praha 8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Zajacová Jana</cp:lastModifiedBy>
  <cp:lastPrinted>2016-06-01T13:41:27Z</cp:lastPrinted>
  <dcterms:created xsi:type="dcterms:W3CDTF">2004-02-18T09:11:24Z</dcterms:created>
  <dcterms:modified xsi:type="dcterms:W3CDTF">2016-06-23T05:55:32Z</dcterms:modified>
</cp:coreProperties>
</file>