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/prod/spsdav/DOZMC.1_funm4123/spsSlozka/pism130745331_pism130745331/"/>
    </mc:Choice>
  </mc:AlternateContent>
  <bookViews>
    <workbookView xWindow="0" yWindow="0" windowWidth="23040" windowHeight="8010"/>
  </bookViews>
  <sheets>
    <sheet name="KV" sheetId="2" r:id="rId1"/>
    <sheet name="ZÁSOBNÍK" sheetId="4" r:id="rId2"/>
  </sheets>
  <definedNames>
    <definedName name="_xlnm.Print_Area" localSheetId="0">KV!$A$1:$E$194</definedName>
    <definedName name="_xlnm.Print_Area" localSheetId="1">ZÁSOBNÍK!$A$1:$E$183</definedName>
  </definedNames>
  <calcPr calcId="171027"/>
</workbook>
</file>

<file path=xl/calcChain.xml><?xml version="1.0" encoding="utf-8"?>
<calcChain xmlns="http://schemas.openxmlformats.org/spreadsheetml/2006/main">
  <c r="E28" i="2" l="1"/>
  <c r="E191" i="2"/>
  <c r="E192" i="2" s="1"/>
  <c r="E174" i="2"/>
  <c r="E175" i="2" s="1"/>
  <c r="E135" i="2"/>
  <c r="E136" i="2" s="1"/>
  <c r="E129" i="2"/>
  <c r="E125" i="2"/>
  <c r="E122" i="2"/>
  <c r="E117" i="2"/>
  <c r="E113" i="2"/>
  <c r="E99" i="2"/>
  <c r="E65" i="2"/>
  <c r="E62" i="2"/>
  <c r="E56" i="2"/>
  <c r="E44" i="2"/>
  <c r="E37" i="2"/>
  <c r="E31" i="2"/>
  <c r="E10" i="2"/>
  <c r="E118" i="2" l="1"/>
  <c r="E130" i="2"/>
  <c r="E100" i="2"/>
  <c r="E57" i="2"/>
  <c r="E38" i="2"/>
  <c r="E37" i="4"/>
  <c r="E193" i="2" l="1"/>
  <c r="E181" i="4"/>
  <c r="E182" i="4" l="1"/>
  <c r="E162" i="4"/>
  <c r="E163" i="4" s="1"/>
  <c r="E145" i="4"/>
  <c r="E146" i="4" s="1"/>
  <c r="E133" i="4"/>
  <c r="E134" i="4" s="1"/>
  <c r="E126" i="4"/>
  <c r="E127" i="4" s="1"/>
  <c r="E121" i="4"/>
  <c r="E56" i="4"/>
  <c r="E38" i="4"/>
  <c r="E31" i="4"/>
  <c r="E28" i="4"/>
  <c r="E32" i="4" l="1"/>
  <c r="E122" i="4"/>
  <c r="E183" i="4" l="1"/>
</calcChain>
</file>

<file path=xl/sharedStrings.xml><?xml version="1.0" encoding="utf-8"?>
<sst xmlns="http://schemas.openxmlformats.org/spreadsheetml/2006/main" count="985" uniqueCount="523">
  <si>
    <t>ORJ</t>
  </si>
  <si>
    <t>Název akce</t>
  </si>
  <si>
    <t>Adresa akce</t>
  </si>
  <si>
    <t>0414</t>
  </si>
  <si>
    <t>ODBOR SOCIÁLNÍCH VĚCÍ</t>
  </si>
  <si>
    <t>50215</t>
  </si>
  <si>
    <t>OSV celkem</t>
  </si>
  <si>
    <t>0731</t>
  </si>
  <si>
    <t>ODBOR SPRÁVY MAJETKU</t>
  </si>
  <si>
    <t>0931</t>
  </si>
  <si>
    <t>Obnova síťové infrastruktury</t>
  </si>
  <si>
    <t>ODBOR ŠKOLSTVÍ</t>
  </si>
  <si>
    <t>OŽP celkem</t>
  </si>
  <si>
    <t>OŠ celkem</t>
  </si>
  <si>
    <t>SeS celkem</t>
  </si>
  <si>
    <t>SERVISNÍ STŘEDISKO PRO SPRÁVU SVĚŘENÉHO MAJETKU MČ PRAHA 8</t>
  </si>
  <si>
    <t>ODBOR KANCELÁŘ STAROSTY</t>
  </si>
  <si>
    <t>OSM celkem</t>
  </si>
  <si>
    <t>0202</t>
  </si>
  <si>
    <t>ODBOR DOPRAVY</t>
  </si>
  <si>
    <t>OD celkem</t>
  </si>
  <si>
    <t>ODBOR KANCELÁŘ TAJEMNÍKA</t>
  </si>
  <si>
    <t>OKT celkem</t>
  </si>
  <si>
    <t>MČ Praha 8</t>
  </si>
  <si>
    <t>0804</t>
  </si>
  <si>
    <t>0524</t>
  </si>
  <si>
    <t>ODBOR KULTURY, SPORTU, MLÁDEŽE A PAMÁTKOVÉ PÉČE</t>
  </si>
  <si>
    <t>0617</t>
  </si>
  <si>
    <t>OKSMPP celkem</t>
  </si>
  <si>
    <t>Programové vybavení včetně implementace</t>
  </si>
  <si>
    <t>0601</t>
  </si>
  <si>
    <t>Obnova serverové infrastruktury</t>
  </si>
  <si>
    <t>021315</t>
  </si>
  <si>
    <t>060110</t>
  </si>
  <si>
    <t>091415</t>
  </si>
  <si>
    <t>Národní kulturní památka Kobyliská střelnice (z roku 2015)</t>
  </si>
  <si>
    <t>k.ú. Kobylisy</t>
  </si>
  <si>
    <t>ÚMČ</t>
  </si>
  <si>
    <t>Kapitola  02 - městská infrastruktura</t>
  </si>
  <si>
    <t>Kapitola  04 - školství, mládež a sport</t>
  </si>
  <si>
    <t>Kapitola  05 - zdravotnictví a sociální oblast</t>
  </si>
  <si>
    <t>Kapitola  08 - hospodářství</t>
  </si>
  <si>
    <t>Kapitola  03 - doprava</t>
  </si>
  <si>
    <t>Kapitola  06 - kultura a cestovní ruch</t>
  </si>
  <si>
    <t>Kapitola  09 - vnitřní správa</t>
  </si>
  <si>
    <t>0319</t>
  </si>
  <si>
    <t>Kapitola  07 - bezpečnost</t>
  </si>
  <si>
    <t>Kapitola 09 celkem</t>
  </si>
  <si>
    <t>Kapitola 08 celkem</t>
  </si>
  <si>
    <t>Kapitola 07 celkem</t>
  </si>
  <si>
    <t>Kapitola 06 celkem</t>
  </si>
  <si>
    <t>Kapitola 05 celkem</t>
  </si>
  <si>
    <t>Kapitola 04 celkem</t>
  </si>
  <si>
    <t>Kapitola 03 celkem</t>
  </si>
  <si>
    <t>Kapitola 02 celkem</t>
  </si>
  <si>
    <t>(v tis. Kč)</t>
  </si>
  <si>
    <t>Úprava pěších cest na území MČ Praha 8</t>
  </si>
  <si>
    <t xml:space="preserve">Úprava pěších cest v Thomayerových sadech </t>
  </si>
  <si>
    <t>Revitalizace náměstí a parku u KD Krakov</t>
  </si>
  <si>
    <t xml:space="preserve">PD - Revitalizace parku Dlážděnka (naučná stezka) </t>
  </si>
  <si>
    <t>021016</t>
  </si>
  <si>
    <t>021216</t>
  </si>
  <si>
    <t>021516</t>
  </si>
  <si>
    <t xml:space="preserve">KV CELKEM </t>
  </si>
  <si>
    <t>Návrh rozpočtu                            (v tis. Kč)</t>
  </si>
  <si>
    <t xml:space="preserve">Číslo akce           </t>
  </si>
  <si>
    <t>010115</t>
  </si>
  <si>
    <t>010215</t>
  </si>
  <si>
    <t>090216</t>
  </si>
  <si>
    <t>091216</t>
  </si>
  <si>
    <t>091316</t>
  </si>
  <si>
    <t>091416</t>
  </si>
  <si>
    <t>091616</t>
  </si>
  <si>
    <t>090416</t>
  </si>
  <si>
    <t>080816</t>
  </si>
  <si>
    <t>080916</t>
  </si>
  <si>
    <t>50116</t>
  </si>
  <si>
    <t>50316</t>
  </si>
  <si>
    <t>Stavební úpravy interiérů jesle Mirovická</t>
  </si>
  <si>
    <t>020415</t>
  </si>
  <si>
    <t>020715</t>
  </si>
  <si>
    <t>020116</t>
  </si>
  <si>
    <t>020916</t>
  </si>
  <si>
    <t>Florenc - revitalizace zelených ploch u metra - studie a PD</t>
  </si>
  <si>
    <t>Revitalizace okolí Proseckých skal - I.etapa</t>
  </si>
  <si>
    <t>Rekonstrukce zadního traktu Libeňského zámku</t>
  </si>
  <si>
    <t>091816</t>
  </si>
  <si>
    <t>Obnova  zabezp. a signalizačních systémů ÚMČ</t>
  </si>
  <si>
    <t>Systém automatické obnovy napájení sítě</t>
  </si>
  <si>
    <t>Pořízení systému geograficky odděleného zálohování</t>
  </si>
  <si>
    <t>091916</t>
  </si>
  <si>
    <t>Rekonstrukce okolí bikrosové dráhy</t>
  </si>
  <si>
    <t xml:space="preserve">Studie a PD - Revitalizace okolí Čimického rybníka </t>
  </si>
  <si>
    <t>Výstavba rodinného centra Kobylisy</t>
  </si>
  <si>
    <t>Revitalizace nám. Krynická a Pomořanská - studie a PD</t>
  </si>
  <si>
    <t>Výstavba parku s volným pohybem psů Karlín - studie a PD</t>
  </si>
  <si>
    <t>Drobný mobiliář</t>
  </si>
  <si>
    <t>Revitalizace sídliště Střížkov - PD</t>
  </si>
  <si>
    <t>Chodníkový program TSK hl. m. Prahy</t>
  </si>
  <si>
    <t>070115</t>
  </si>
  <si>
    <t>070116</t>
  </si>
  <si>
    <t>0402</t>
  </si>
  <si>
    <t>Kapitola  01- rozvoj obce</t>
  </si>
  <si>
    <t>0105</t>
  </si>
  <si>
    <t xml:space="preserve">Participativní rozpočet "Moje osmička" </t>
  </si>
  <si>
    <r>
      <t xml:space="preserve">ODB. </t>
    </r>
    <r>
      <rPr>
        <sz val="14"/>
        <rFont val="Arial CE"/>
        <charset val="238"/>
      </rPr>
      <t>ú</t>
    </r>
    <r>
      <rPr>
        <b/>
        <sz val="11"/>
        <rFont val="Arial CE"/>
        <charset val="238"/>
      </rPr>
      <t>ZEMNÍHO ROZVOJE A VÝSTAVBY - ODD. STRATEG. ROZVOJE A AGENDY 21</t>
    </r>
  </si>
  <si>
    <t>Výstavba podzemních kontejnerů - II. etapa - PD</t>
  </si>
  <si>
    <t>Revitalizace ploch malého rozsahu vč. PD</t>
  </si>
  <si>
    <t>Podzemní kontejnery  - I. etapa</t>
  </si>
  <si>
    <t>Pořízení dopravních prostředků pro účely oddělení okamžitého úklidu</t>
  </si>
  <si>
    <t>Psí louka Rokytka</t>
  </si>
  <si>
    <t>Rekonstrukce pěších cest Rokytka</t>
  </si>
  <si>
    <t>Výstavba hřiště Kaňkovského – PD</t>
  </si>
  <si>
    <t>Výstavba parku s volným pohybem psů Karlín</t>
  </si>
  <si>
    <t>Výstavba parku Krynická - Pomořanská</t>
  </si>
  <si>
    <t>Nákup uklízecí techniky</t>
  </si>
  <si>
    <t>Revitalizace cest a prostranství ulice Pivovarnická</t>
  </si>
  <si>
    <t>Přestavba multifunkčního sportoviště u ZŠ Na Korábě</t>
  </si>
  <si>
    <t>Vybudování Fitparku</t>
  </si>
  <si>
    <t>80512020316</t>
  </si>
  <si>
    <t>020117</t>
  </si>
  <si>
    <t>020317</t>
  </si>
  <si>
    <t>020417</t>
  </si>
  <si>
    <t>020617</t>
  </si>
  <si>
    <t>020717</t>
  </si>
  <si>
    <t>020817</t>
  </si>
  <si>
    <t>020917</t>
  </si>
  <si>
    <t>021217</t>
  </si>
  <si>
    <t>80707021017</t>
  </si>
  <si>
    <t>80560413617</t>
  </si>
  <si>
    <t>Rekonstrukce chodníků v okolí ul. Žernosecká II.etapa</t>
  </si>
  <si>
    <t>Cyklobrány pro ZŠ Burešova</t>
  </si>
  <si>
    <t>Informační směrové značky, bezmotorová doprava, předprojektová příprava</t>
  </si>
  <si>
    <t>Cyklostezka Sídliště Ďáblice - Žernosecká - Ďáblická</t>
  </si>
  <si>
    <t>Projekty BESIP</t>
  </si>
  <si>
    <t>Převod parkoviště U Meteoru do placeného režimu</t>
  </si>
  <si>
    <t>Převod parkoviště Karlínské náměstí do placeného režimu</t>
  </si>
  <si>
    <t>Vybudování parkovacích stání v ulicích Famfulíkova, Eledrova, Feřtekova a Řešovská - PD</t>
  </si>
  <si>
    <t>Stavba nové bezmotorové komunikace Střelničná - PD</t>
  </si>
  <si>
    <t>Stavba nové bezmotorové komunikace K Pazderkám - Lodžská - PD</t>
  </si>
  <si>
    <r>
      <t xml:space="preserve">Úprava povrchů v areálu dětského klubu Mapa </t>
    </r>
    <r>
      <rPr>
        <sz val="10"/>
        <color rgb="FFFF0000"/>
        <rFont val="Arial CE"/>
        <charset val="238"/>
      </rPr>
      <t/>
    </r>
  </si>
  <si>
    <t>0219</t>
  </si>
  <si>
    <t>Modernizace zařízení a vybav. tříd v ZŠ B. Hrabala</t>
  </si>
  <si>
    <t>Projektová příprava - tribuna a zázemí FK Meteor</t>
  </si>
  <si>
    <t>Projektová příprava - stadion mládeže Palmovka</t>
  </si>
  <si>
    <t>Elektrická trouba do ŠJ ZŠ Žernosecká</t>
  </si>
  <si>
    <t>Kotel ZŠ Žernosecká</t>
  </si>
  <si>
    <t>Zabezpečovací systém u vstupních dveří do jednotlivých tříd (šaten) vč. kamer a monitorů (4 třídy)  ZŠ a MŠ Dolákova (objekt MŠ)</t>
  </si>
  <si>
    <t>2360418048916</t>
  </si>
  <si>
    <t>048817</t>
  </si>
  <si>
    <t>048917</t>
  </si>
  <si>
    <t>030316</t>
  </si>
  <si>
    <t>80529030217</t>
  </si>
  <si>
    <t>80530030317</t>
  </si>
  <si>
    <t>030417</t>
  </si>
  <si>
    <t>030517</t>
  </si>
  <si>
    <t>30117</t>
  </si>
  <si>
    <t>Rekonstrukce pomníku v ulici Fr Kadlece</t>
  </si>
  <si>
    <t>Vánoční osvětlení Prahy 8</t>
  </si>
  <si>
    <t>Stožár na vlajku v areálu Kobyliské střelnice</t>
  </si>
  <si>
    <t>Informační tabule v areálu Kobyliské střelnice</t>
  </si>
  <si>
    <t>060517</t>
  </si>
  <si>
    <t>060617</t>
  </si>
  <si>
    <t>Integrace ostatních LKS do MKS</t>
  </si>
  <si>
    <t>Zřízení vlastní datové bezpečnostní sítě</t>
  </si>
  <si>
    <t>Rozvoj MKS, Intergrace LKS do MKS, Kobyliská střelnice</t>
  </si>
  <si>
    <t>Vybavení MKS systémem forézní a synoptické analýzy</t>
  </si>
  <si>
    <t>Úpravy MDC pro požadavky NOC</t>
  </si>
  <si>
    <t>80541070117</t>
  </si>
  <si>
    <t>80542070217</t>
  </si>
  <si>
    <t>Revitalizace veřejného prostoru Ládví</t>
  </si>
  <si>
    <t>Revitalizace třešňového sadu v ul. Na Truhlářce na Bílé skále</t>
  </si>
  <si>
    <t>Rekonstrukce Libeňského podzámčí - I. etapa</t>
  </si>
  <si>
    <t>0231</t>
  </si>
  <si>
    <t>OKS celkem</t>
  </si>
  <si>
    <t>GC - revitalizace zahrady Šimůnkova + PD</t>
  </si>
  <si>
    <t>Projektová dokumentace k akci Rekonstrukce objektu Dlážděnka 9/1312</t>
  </si>
  <si>
    <t xml:space="preserve">Revitalizace náměstí u KD Ládví - studie a PD </t>
  </si>
  <si>
    <t xml:space="preserve">Ideová a realizační studie - vytvoření komunitní zahrady Prahy 8 </t>
  </si>
  <si>
    <t>Revitalizace parku Dlážděnka - I. etapa</t>
  </si>
  <si>
    <t>Realizace komunitní zahrady Prahy 8</t>
  </si>
  <si>
    <t>Obnova VT</t>
  </si>
  <si>
    <t>SIEM</t>
  </si>
  <si>
    <t>80531030417</t>
  </si>
  <si>
    <t>80496050917</t>
  </si>
  <si>
    <t>80497080217</t>
  </si>
  <si>
    <t>80112</t>
  </si>
  <si>
    <t>80630080112</t>
  </si>
  <si>
    <t>080117</t>
  </si>
  <si>
    <t>080217</t>
  </si>
  <si>
    <t>080317</t>
  </si>
  <si>
    <t>082216</t>
  </si>
  <si>
    <t>082116</t>
  </si>
  <si>
    <t>080517</t>
  </si>
  <si>
    <t>080617</t>
  </si>
  <si>
    <t>080817</t>
  </si>
  <si>
    <t>080917</t>
  </si>
  <si>
    <t>80411081617</t>
  </si>
  <si>
    <t>081317</t>
  </si>
  <si>
    <t>081417</t>
  </si>
  <si>
    <t>081717</t>
  </si>
  <si>
    <t>081817</t>
  </si>
  <si>
    <t>081917</t>
  </si>
  <si>
    <t>082017</t>
  </si>
  <si>
    <t>082117</t>
  </si>
  <si>
    <t>082217</t>
  </si>
  <si>
    <t>082317</t>
  </si>
  <si>
    <t>082417</t>
  </si>
  <si>
    <t>082617</t>
  </si>
  <si>
    <t>082817</t>
  </si>
  <si>
    <t>083317</t>
  </si>
  <si>
    <t>083417</t>
  </si>
  <si>
    <t>083517</t>
  </si>
  <si>
    <t>083617</t>
  </si>
  <si>
    <t>083717</t>
  </si>
  <si>
    <t>083817</t>
  </si>
  <si>
    <t>083917</t>
  </si>
  <si>
    <t>084017</t>
  </si>
  <si>
    <t>084117</t>
  </si>
  <si>
    <t>084217</t>
  </si>
  <si>
    <t>084417</t>
  </si>
  <si>
    <t>084517</t>
  </si>
  <si>
    <t>Pořízení PD na zkapacitnění a rekonstrukci objektu Poliklinika Mazurská</t>
  </si>
  <si>
    <t>Vybudování rodinného centra na pozemku parcela č. 2364/85 v k.ú. Kobylisy</t>
  </si>
  <si>
    <t>Centrum Palmovka</t>
  </si>
  <si>
    <t>Výstavba budovy Nová Palmovka</t>
  </si>
  <si>
    <t>Projektová dokumentace a studie multifunkční sportovní haly</t>
  </si>
  <si>
    <t>Projektová příprava - MČ Praha 8</t>
  </si>
  <si>
    <t>Rekonstrukce sociálních zařízení Poliklinika Mazurská 484</t>
  </si>
  <si>
    <t>PD výstavba startovacích bytů na pozemku parc. č. 527/97 v k.ú. Střížkov</t>
  </si>
  <si>
    <t>Rekonstrukce střešní krytiny a fasády - Uzavřená 652</t>
  </si>
  <si>
    <t>Rekonstrukce fasády - Březinova 485</t>
  </si>
  <si>
    <t>Rekonstrukce fasády a oken Vosmíkových 18</t>
  </si>
  <si>
    <t>Rekonstrukce zahrady Kolpingova domu</t>
  </si>
  <si>
    <t>Technické opatření bytového domu Burešova 1151/12</t>
  </si>
  <si>
    <t>Půdní vestavba - kanceláře a skladu na adrese U Synagogy 236/2</t>
  </si>
  <si>
    <t>Rekonstrukce uvolněných bytů v domech svěřených MČ Praha 8</t>
  </si>
  <si>
    <t>Reko. slaboproudých rozvodů - Poliklinika Mazurská</t>
  </si>
  <si>
    <t>Rekonstrukce divadla Karla Hackera - PD</t>
  </si>
  <si>
    <t>Antigraffiti program</t>
  </si>
  <si>
    <t>Rekonstrukce přístavku obj Kolpingův dům</t>
  </si>
  <si>
    <t>Rekonstrukce ploch u nebytového prostoru Nekvasilova</t>
  </si>
  <si>
    <t>Rekonstrukce střechy a fasády - Zenklova 616</t>
  </si>
  <si>
    <t>Rekonstrukce stoupaček - Zenklova 616</t>
  </si>
  <si>
    <t>Rekonstrukce vstupní haly - Taussigova 1172</t>
  </si>
  <si>
    <t>Rekonstrukce suterénních kolektorů - Taussigova 1172</t>
  </si>
  <si>
    <t>Rekonstrukce teras Křižíkova 35/46, 290/48 a 167/50 v k.ú. Karlín</t>
  </si>
  <si>
    <t>Nákup a investice do nemovitého majetku</t>
  </si>
  <si>
    <t>Revitalizace veřejného prostranství Kobylisy</t>
  </si>
  <si>
    <t>Rekonstrukce hydroizolace vily Alena, U Pazderek 265/22 v k.ú. Bohnice</t>
  </si>
  <si>
    <t>Zateplení objektu V Holešovičkách 593/1a v k.ú. Libeň</t>
  </si>
  <si>
    <t>Rekonstrukce NP č.601 na adrese Nám.Dr.V. Holého 1056/15</t>
  </si>
  <si>
    <t>Nákup a instalace kalorimetrů do OC Draháň, Čimická 780</t>
  </si>
  <si>
    <t>Rekonstrukce společných prostor Burešova 1151</t>
  </si>
  <si>
    <t>Rekonstrukce hydroizolace-injektáž objektu V Zahradách 819/10</t>
  </si>
  <si>
    <t>Výmalba společných prostor a výměna lina Bínova 532,533,534</t>
  </si>
  <si>
    <t>Nástavba (celé patro), Balabánova 1273/2</t>
  </si>
  <si>
    <t>Revitalizace veřejných prostor Palmovka v souvisl.s dostavbou nové radnice</t>
  </si>
  <si>
    <t>0304</t>
  </si>
  <si>
    <t>0504</t>
  </si>
  <si>
    <t>Kapitola 01 celkem</t>
  </si>
  <si>
    <t>0614</t>
  </si>
  <si>
    <t>80537041017</t>
  </si>
  <si>
    <t xml:space="preserve">Výstavba tělocvičny, ŠK a ŠJ ZŠ a MŠ Lyč. nám.  </t>
  </si>
  <si>
    <t>ZŠ Na Slovance - rekonstrukce školní kuchyně</t>
  </si>
  <si>
    <t>MŠ Drahorádova (ZŠ a MŠ Na Slovance) - Pobytové plochy</t>
  </si>
  <si>
    <t>Rekonstrukce oplocení celého areálu školy vč. bran ZŠ Žernosecká</t>
  </si>
  <si>
    <t>Rekonstrukce oplocení celého areálu školy včetně bran MŠ Poznaňská</t>
  </si>
  <si>
    <t>Rekonstrukce celého oplocení školy včetně nových vjezdů + vjezdy ZŠ U Školské zahrady</t>
  </si>
  <si>
    <t>Navýšení kapacity základního vzdělání za účelem inkluze ZŠ Lyč. nám</t>
  </si>
  <si>
    <t>Rekonstrukce travnatého hřiště (ZŠ + Admira) ZŠ Hovorčovická</t>
  </si>
  <si>
    <t>Modernizace kotelen M + R</t>
  </si>
  <si>
    <t>PD na nové šatny a zázemí venkovních sportovišť ZŠ Na Šutce</t>
  </si>
  <si>
    <t>ZŠ Pernerova S.E.N.</t>
  </si>
  <si>
    <t>Stavební úpravy vjezdu do areálu z ulice Žernosecká ZŠ Burešova</t>
  </si>
  <si>
    <t>Rekonstrukce vody a kanalizace - 1. etapa MŠ Dolákova</t>
  </si>
  <si>
    <t>Rekonstrukce  parapetů a ostění oken ZŠ Glowackého</t>
  </si>
  <si>
    <t>Rekonstrukce výtahu  MŠ Chabařovická</t>
  </si>
  <si>
    <t>Rekonstrukce 4 soc. zařízení vč. PD MŠ Lešenská</t>
  </si>
  <si>
    <t>Rekonstrukce podlahových ploch ZŠ a MŠ Na Slovance</t>
  </si>
  <si>
    <t>Rekonstrukce vody a kanalizace ZŠ Na Šutce</t>
  </si>
  <si>
    <t>Snížení energetické náročnosti školských a jiných objektů ZŠ Palmovka</t>
  </si>
  <si>
    <t>Snížení energetické náročnosti školských a jiných objektů  PORG Lindnerova</t>
  </si>
  <si>
    <t>Rekonstrukce vnitřních rozvodů ÚT a vodovodu  MŠ Poznaňská</t>
  </si>
  <si>
    <t>Snížení energetické náročnosti školských a jiných objektů ubytovna U Pazderek</t>
  </si>
  <si>
    <t>Rekonstrukce oplocení objektu MŠ U Školské zahrady</t>
  </si>
  <si>
    <t>Snížení energetické náročnosti školských a jiných objektů ZŠ U Školské zahrady</t>
  </si>
  <si>
    <t>Rekonstrukce vody a kanalizace -1. etapa ZŠ Ústavní</t>
  </si>
  <si>
    <t>Snížení energetické náročnosti školských a jiných objektů ZŠ Ústavní, objekt Bendovka</t>
  </si>
  <si>
    <t>041117</t>
  </si>
  <si>
    <t>043017</t>
  </si>
  <si>
    <t>043117</t>
  </si>
  <si>
    <t>80372043117</t>
  </si>
  <si>
    <t>046717</t>
  </si>
  <si>
    <t>047017</t>
  </si>
  <si>
    <t>047517</t>
  </si>
  <si>
    <t>048317</t>
  </si>
  <si>
    <t>412617</t>
  </si>
  <si>
    <t>2390409413517</t>
  </si>
  <si>
    <t>414017</t>
  </si>
  <si>
    <t>414217</t>
  </si>
  <si>
    <t>414317</t>
  </si>
  <si>
    <t>414417</t>
  </si>
  <si>
    <t>415017</t>
  </si>
  <si>
    <t>415117</t>
  </si>
  <si>
    <t>417017</t>
  </si>
  <si>
    <t>10416045617</t>
  </si>
  <si>
    <t>411917</t>
  </si>
  <si>
    <t>412317</t>
  </si>
  <si>
    <t>414617</t>
  </si>
  <si>
    <t>418517</t>
  </si>
  <si>
    <t>418617</t>
  </si>
  <si>
    <t>418717</t>
  </si>
  <si>
    <t>418817</t>
  </si>
  <si>
    <t xml:space="preserve">MŠ Chabařovická - snížení energetické náročnosti </t>
  </si>
  <si>
    <r>
      <t>MŠ Na Přesypu -patní měřič</t>
    </r>
    <r>
      <rPr>
        <i/>
        <sz val="10"/>
        <color rgb="FFFF0000"/>
        <rFont val="Arial"/>
        <family val="2"/>
        <charset val="238"/>
      </rPr>
      <t xml:space="preserve"> </t>
    </r>
  </si>
  <si>
    <t xml:space="preserve">Pasportizace KD Krakov </t>
  </si>
  <si>
    <t xml:space="preserve">MŠ Korycanská - snížení energetické náročnosti objektu </t>
  </si>
  <si>
    <r>
      <t>MŠ Řešovská - snížení energetické náročnosti objektu</t>
    </r>
    <r>
      <rPr>
        <i/>
        <sz val="10"/>
        <color rgb="FFFF0000"/>
        <rFont val="Arial"/>
        <family val="2"/>
        <charset val="238"/>
      </rPr>
      <t xml:space="preserve"> </t>
    </r>
  </si>
  <si>
    <t xml:space="preserve">MŠ Sokolovská - snížení energetické náročnosti objektu </t>
  </si>
  <si>
    <t xml:space="preserve">MŠ U Školské zahrady - snížení energetické náročnosti objektu </t>
  </si>
  <si>
    <t>Praha 8, Florenc</t>
  </si>
  <si>
    <t>MČ Praha 8, Karlín</t>
  </si>
  <si>
    <t xml:space="preserve">MČ Praha 8, Thomayerovy sady </t>
  </si>
  <si>
    <t>MČ Praha 8, Ládví</t>
  </si>
  <si>
    <t>MČ Praha 8, ul. Na Truhlářce - Bílá skála</t>
  </si>
  <si>
    <t>MČ Praha 8, Poliklinika Mazurská</t>
  </si>
  <si>
    <t>MČ Praha 8, sídliště Ďáblice</t>
  </si>
  <si>
    <t>MČ Praha 8, U Meteoru</t>
  </si>
  <si>
    <t>MČ Praha 8, Rohanský ostrov</t>
  </si>
  <si>
    <t>MČ Praha 8, ul. Střelničná</t>
  </si>
  <si>
    <t>MČ Praha 8, ul. K Pazderkám - Lodžská</t>
  </si>
  <si>
    <t>ZŠ Na Korábě</t>
  </si>
  <si>
    <t>ZŠ B. Hrabala</t>
  </si>
  <si>
    <t>FK Meteor</t>
  </si>
  <si>
    <t>stadion mládeže Palmovka</t>
  </si>
  <si>
    <t>MŠ Šiškova</t>
  </si>
  <si>
    <t>ZŠ Žernosecká</t>
  </si>
  <si>
    <t>ZŠ a MŠ Dolákova</t>
  </si>
  <si>
    <t>MČ Praha 8, KD Ládví</t>
  </si>
  <si>
    <t>MŠ Na Korábě</t>
  </si>
  <si>
    <t xml:space="preserve">ZŠ a MŠ Lyč. nám. , Pernerova </t>
  </si>
  <si>
    <t xml:space="preserve">ZŠ a MŠ Lyč. nám. </t>
  </si>
  <si>
    <t>ZŠ Na Slovance</t>
  </si>
  <si>
    <t>ZŠ Na Šutce</t>
  </si>
  <si>
    <t>MŠ Drahorádova (ZŠ a MŠ Na Slovance)</t>
  </si>
  <si>
    <t>ZŠ Mazurská</t>
  </si>
  <si>
    <t>MŠ Poznaňská</t>
  </si>
  <si>
    <t xml:space="preserve">ZŠ Na Slovance </t>
  </si>
  <si>
    <t>ZŠ a MŠ Lyč. nám</t>
  </si>
  <si>
    <t>ZŠ Hovorčovická</t>
  </si>
  <si>
    <t>MŠ Lešenská</t>
  </si>
  <si>
    <t>ZŠ Chabařovická</t>
  </si>
  <si>
    <t>ZŠ Libčická</t>
  </si>
  <si>
    <t>MŠ Chabařovická</t>
  </si>
  <si>
    <t>MŠ Na Přesypu</t>
  </si>
  <si>
    <t>MČ Praha 8, KD Krakov</t>
  </si>
  <si>
    <t>ZŠ Glowackého</t>
  </si>
  <si>
    <t>MŠ Korycanská</t>
  </si>
  <si>
    <t>MŠ Řešovská</t>
  </si>
  <si>
    <t>MŠ Sokolovská</t>
  </si>
  <si>
    <t>MŠ U Školské zahrady</t>
  </si>
  <si>
    <t>ZŠ Burešova</t>
  </si>
  <si>
    <t>ZŠ Palmovka</t>
  </si>
  <si>
    <t>U Pazderek</t>
  </si>
  <si>
    <t>MČ Praha 8, k.ú. Kobylisy</t>
  </si>
  <si>
    <t>MČ Praha 8, ul. Mirovická</t>
  </si>
  <si>
    <t>MČ Praha 8, ul.  Šimůnkova</t>
  </si>
  <si>
    <t>MČ Praha 8, Kobyliské střelnice</t>
  </si>
  <si>
    <t>MČ Praha 8, Kobylisy</t>
  </si>
  <si>
    <t>MČ Praha 8, k.ú. Střížkov</t>
  </si>
  <si>
    <t>MČ Praha 8, ul. Uzavřená</t>
  </si>
  <si>
    <t>MČ Praha 8, ul. Březinova</t>
  </si>
  <si>
    <t>MČ Praha 8, ul. Vosmíkových</t>
  </si>
  <si>
    <t>MČ Praha 8, ul. Burešova</t>
  </si>
  <si>
    <t>MČ Praha 8, ul. Nekvasilova</t>
  </si>
  <si>
    <t>MČ Praha 8, ul. Zenklova</t>
  </si>
  <si>
    <t>MČ Praha 8, divadlo Karla Hackera</t>
  </si>
  <si>
    <t>MČ Praha 8, Kolpingův dům</t>
  </si>
  <si>
    <t>MČ Praha 8, ul. Burešova 1151</t>
  </si>
  <si>
    <t>MČ Praha 8, ul. Zenklova 616/166</t>
  </si>
  <si>
    <t>MČ Praha 8 v k.ú. Kobylisy</t>
  </si>
  <si>
    <t xml:space="preserve">MČ Praha 8, ul. Taussigova </t>
  </si>
  <si>
    <t>MČ Praha 8, ul. Bešťákova 457/5</t>
  </si>
  <si>
    <t xml:space="preserve">MČ Praha 8, ul. Křižíkova </t>
  </si>
  <si>
    <t xml:space="preserve">MČ Praha 8, ul. U Pazderek 265/22 </t>
  </si>
  <si>
    <t xml:space="preserve">MČ Praha 8, ul. V Holešovičkách 593/1a </t>
  </si>
  <si>
    <t>Rekonstrukce BD Okrouhlická 268/12 v k.ú. Kobylisy</t>
  </si>
  <si>
    <t>MČ Praha 8, ul. Okrouhlická 268/12</t>
  </si>
  <si>
    <t>MČ Praha 8, Nám.Dr.V. Holého 1056/15</t>
  </si>
  <si>
    <t>MČ Praha 8, OC Draháň, Čimická 780</t>
  </si>
  <si>
    <t>MČ Praha 8, OC Draháň, Čimická 780/61</t>
  </si>
  <si>
    <t>MČ Praha 8, ul. V Zahradách 819/10</t>
  </si>
  <si>
    <t>MČ Praha 8, ul. Bínova 532,533,534</t>
  </si>
  <si>
    <t>MČ Praha 8,  Bulovka 1462</t>
  </si>
  <si>
    <t>MČ Praha 8, ul. Balabánova 1273/2</t>
  </si>
  <si>
    <t>MČ Praha 8, Palmovka</t>
  </si>
  <si>
    <t>MČ Praha 8, Dlážděnka</t>
  </si>
  <si>
    <t>MČ Praha 8, Čimice</t>
  </si>
  <si>
    <t>MČ Praha 8, Prosecké skály</t>
  </si>
  <si>
    <t>MČ Praha 8, Libeňský zámek</t>
  </si>
  <si>
    <t>MČ Praha 8, Fr. Kadlece</t>
  </si>
  <si>
    <t>MČ Praha 8, OC Drahaň</t>
  </si>
  <si>
    <t>MČ Praha 8, ul. Krynická a Pomořanská</t>
  </si>
  <si>
    <t>MČ Praha 8, Střížkov</t>
  </si>
  <si>
    <t>MČ Praha 8, Rokytka</t>
  </si>
  <si>
    <t>MČ Praha 8, Kaňkovského</t>
  </si>
  <si>
    <t>MČ Praha 8, Pivovarnická</t>
  </si>
  <si>
    <t>MČ Praha 8, Žernosecká</t>
  </si>
  <si>
    <t xml:space="preserve">ODBOR ŽIVOTNÍHO PROSTŘEDÍ </t>
  </si>
  <si>
    <t>ODBOR ŽIVOTNÍHO PROSTŘEDÍ</t>
  </si>
  <si>
    <t>Úprava parkovací plochy u polikliniky Mazurská</t>
  </si>
  <si>
    <t xml:space="preserve">Úprava parkových cest na sídlišti Ďáblice - II. et </t>
  </si>
  <si>
    <t>Rekonstrukce NP Zenklova 616/166</t>
  </si>
  <si>
    <t>Rekonstrukce výměníkové stanice Bešťákova 457/5 v k.ú. Střížkov</t>
  </si>
  <si>
    <t>Rekonstrukce sousoší u OC Drahaň v Čimicích</t>
  </si>
  <si>
    <t>Konvektomat do školní kuchyně MŠ Šiškova</t>
  </si>
  <si>
    <t>Rekonstrukce zastřešení včetně světlíků OC Draháň, Čimická 780/61</t>
  </si>
  <si>
    <t>Osazení kontr. vstupů k rozvodům + rek.spol. prostor Bulovka 1462</t>
  </si>
  <si>
    <t>Kompletní výměna oken  včetně PD ZŠ  BH (pracoviště Na Korábě)</t>
  </si>
  <si>
    <t>Rekonstrukce oplocení ZŠ Burešova</t>
  </si>
  <si>
    <t>Rekonstrukce  sociálních zařízení MŠ Korycanská 12</t>
  </si>
  <si>
    <t xml:space="preserve">ZŠ Na Slovance - stavební úpravy zázemí malé tělocvičny vč. šaten a sprch </t>
  </si>
  <si>
    <t>ZŠ Ústavní (Bendovka)</t>
  </si>
  <si>
    <t xml:space="preserve"> OŠ celkem</t>
  </si>
  <si>
    <t>Dokončení projektu přechodu na terminálový přístup k aplikacím</t>
  </si>
  <si>
    <t>ERP</t>
  </si>
  <si>
    <t>Rekonstrukce výtahu pro gastroprovoz MŠ Lešenská</t>
  </si>
  <si>
    <t>PORG Lindnerova</t>
  </si>
  <si>
    <t>Rekonstrukce bývalé hygien.stanice Sokolovská 62 - PD</t>
  </si>
  <si>
    <t>MČ Praha 8, Sokolovská  62</t>
  </si>
  <si>
    <t>020216</t>
  </si>
  <si>
    <t>Podzemní kontejnery - II. etapa</t>
  </si>
  <si>
    <t>KD Ládví - snížení hlučnosti a instalace akustických podhledů pro PKF</t>
  </si>
  <si>
    <t>KD Ládví - modernizace šaten sálu</t>
  </si>
  <si>
    <t>KD Krakov - rekonstrukce ZTI 1.NP + 2. NP</t>
  </si>
  <si>
    <t>rekonstrukce dvou tělocvičen  ZŠ Ústavní</t>
  </si>
  <si>
    <t>Kompletní oprava střechy vč .komín. těles ZŠ Boh.Hrabala Zenklova</t>
  </si>
  <si>
    <t xml:space="preserve">PD + Rekonstrukce vody a kanalizace - 1. etapa ZŠ BH Na Korábě </t>
  </si>
  <si>
    <t>Rekonstrukce elektroinstalace 1. etapa MŠ Bojasova</t>
  </si>
  <si>
    <t>Rekonstrukce podhledů a rozvodů v obj.3,4, a 6 ZŠ Burešova</t>
  </si>
  <si>
    <t>Revitalizace atria ZŠ Burešova</t>
  </si>
  <si>
    <t>Přístavba výtahu a rek. souvisejících rozvodů přilehlého obj. ZŠ Burešova</t>
  </si>
  <si>
    <t>Rekonstrukce rozvodů elektro, podhledů chodby  další etapy ZŠ Dolákova</t>
  </si>
  <si>
    <t>Úprava atria školy na venkovní učebny ZŠ Dolákova</t>
  </si>
  <si>
    <t>Rekonstrukce šaten ZŠ Dolákova</t>
  </si>
  <si>
    <t>Postupná rekonstrukce  tříd ZŠ Glowackého</t>
  </si>
  <si>
    <t>Revitalizace atria vč. PD a TDI ZŠ Hovorčovická</t>
  </si>
  <si>
    <t>Rekonstrukce elektroinstalace 1. etapa MŠ Korycanská</t>
  </si>
  <si>
    <t>Rekonstrukce oplocení  MŠ Lešenská</t>
  </si>
  <si>
    <t>Zhotovení nového vnitřního oplocení mezi MŠ a ZŠ CZŠ Lešenská - Don Bosco</t>
  </si>
  <si>
    <t>rekonstrukce výdejny stravy v přízemí CZŠ Lešenská - Don Bosco</t>
  </si>
  <si>
    <t>Rekonstrukce bytu - Glabazňová ZŠ Libčická</t>
  </si>
  <si>
    <t xml:space="preserve">Rekonstrukce rozvodů elektro, podhledů a osvětlovacích těles 2. etapa ZŠ Libčická </t>
  </si>
  <si>
    <t>Rekonstrukce oplocení objektu  MŠ Na Korábě</t>
  </si>
  <si>
    <t>Výměna  dveří a zárubní MŠ Na Korábě</t>
  </si>
  <si>
    <t>Výměna povrchů dvou hřišť, výměna sítí ZŠ a MŠ Petra Strozziho</t>
  </si>
  <si>
    <t>Rekonstrukce osvětlení 1.etapa ZŠ Palmovka</t>
  </si>
  <si>
    <t>Úprava prostor chodeb přízemí Heydukova ZŠ Palmovka</t>
  </si>
  <si>
    <t>Rekonstrukce vzduchotechniky MŠ Poznaňská</t>
  </si>
  <si>
    <t>Rekonstrukce elektroinstalace 1. etapa MŠ Poznaňská</t>
  </si>
  <si>
    <t>Rekonstrukce umělých povrchů a dopadových ploch na školní zahradě MŠ Sokolovská</t>
  </si>
  <si>
    <t>Rekonstrukce elektroinstalace 1. etepa MŠ Šiškova</t>
  </si>
  <si>
    <t>Rekonstrukce elektroinstalace - 1. etapa ZŠ Ústavní</t>
  </si>
  <si>
    <t>Dodávka a montáž klimatizace do 2 multimediálních učeben ZŠ Žernosecká</t>
  </si>
  <si>
    <t>Rekonstrukce podhledů a elektrorozvodů ZŠ Žernosecká</t>
  </si>
  <si>
    <t>Projektová příprava</t>
  </si>
  <si>
    <t>KD Krakov - PD pro prostor hospody a dětského koutku</t>
  </si>
  <si>
    <t>Vodovodní přípojka a nové oplocení MŠ Na Korábě, Lindnerova</t>
  </si>
  <si>
    <t xml:space="preserve">Realizace půdní vestavby, stav. úpravy interieru a výměna  oken  ZŠ a MŠ Lyč. nám. , Pernerova </t>
  </si>
  <si>
    <t xml:space="preserve">Výstavba tělocvičny, ŠK a ŠJ / Realizace výstavby tělocvičny, školní jídelny a kuchyně - pravé kř. ZŠ a MŠ Lyč. nám.  </t>
  </si>
  <si>
    <t xml:space="preserve">Stavební úpravy velké tělocvičny a výměna osvětlení ve standardu ČBA ZŠ Na Slovance </t>
  </si>
  <si>
    <t>GO a rekonstrukce komunikací v ZŠ Chabařovická</t>
  </si>
  <si>
    <t>Rekonstrukce tělocvičny - ZŠ Libčická</t>
  </si>
  <si>
    <t xml:space="preserve">Půdní vestavba navýšení kapacity v ZŠ BH, Na Korábě </t>
  </si>
  <si>
    <t>KD Ládví - instalace a rozvody EPS</t>
  </si>
  <si>
    <t>Rekonstrukce nákladních výtahů KD Ládví a KD Krakov</t>
  </si>
  <si>
    <t>ZŠ BH, Na Korábě</t>
  </si>
  <si>
    <t>MŠ Dolákova</t>
  </si>
  <si>
    <t>MŠ Korycanská 12</t>
  </si>
  <si>
    <t>ZŠ a MŠ Na Slovance</t>
  </si>
  <si>
    <t>ZŠ U Školské zahrady</t>
  </si>
  <si>
    <t>KD Ládví</t>
  </si>
  <si>
    <t>KD Krakov</t>
  </si>
  <si>
    <t>ZŠ Ústavní</t>
  </si>
  <si>
    <t>KD Ládví, KD Krakov</t>
  </si>
  <si>
    <t>ZŠ Boh.Hrabala Zenklova</t>
  </si>
  <si>
    <t xml:space="preserve">ZŠ BH Na Korábě </t>
  </si>
  <si>
    <t>MŠ Bojasova</t>
  </si>
  <si>
    <t>ZŠ Dolákova</t>
  </si>
  <si>
    <t>MŠ a ZŠ CZŠ Lešenská - Don Bosco</t>
  </si>
  <si>
    <t>ZŠ a MŠ Petra Strozziho</t>
  </si>
  <si>
    <t>Příloha č. 4</t>
  </si>
  <si>
    <t>ÚZ 98</t>
  </si>
  <si>
    <t>Rekonstrukce proskleného pláště Kulturního domu Ládví</t>
  </si>
  <si>
    <t>str. 1/4</t>
  </si>
  <si>
    <t>str. 2/4</t>
  </si>
  <si>
    <t>str. 3/4</t>
  </si>
  <si>
    <t>str. 4/4</t>
  </si>
  <si>
    <t>Návrh rozpočtu kapitálových výdajů městské části Praha 8 na rok 2018 vč. zásobníku</t>
  </si>
  <si>
    <t>Návrh zásobníku rozpočtu kapitálových výdajů městské části Praha 8 na rok 2018</t>
  </si>
  <si>
    <t>Integrovaný orientační vyvolávací systém</t>
  </si>
  <si>
    <t>MČ Praha 8, U Synagogy 236/2</t>
  </si>
  <si>
    <t>Rekonstrukce suterénních kolektorů - Burešova</t>
  </si>
  <si>
    <t xml:space="preserve"> </t>
  </si>
  <si>
    <t xml:space="preserve">Stavba Úprava bezmotorové komunikace A2 a A26 </t>
  </si>
  <si>
    <t>090417</t>
  </si>
  <si>
    <t>Elektronické zabezpečení areálu MŠ Lešenská</t>
  </si>
  <si>
    <t>ZŠ Na Šutce - rekonstrukce 2 tělocvičen a nářaďovny</t>
  </si>
  <si>
    <t>Stavební úpravy bezmotorové komunikace A2</t>
  </si>
  <si>
    <t xml:space="preserve">ZŠ Glowackého - st. úpravy zázemí DDH pétanque </t>
  </si>
  <si>
    <t>str. 6/6</t>
  </si>
  <si>
    <t>str. 5/6</t>
  </si>
  <si>
    <t>str. 4/6</t>
  </si>
  <si>
    <t>str. 3/6</t>
  </si>
  <si>
    <t>str. 2/6</t>
  </si>
  <si>
    <t>str. 1/6</t>
  </si>
  <si>
    <t>ZŠ Mazurská - Rekonstrukce sportovního areálu</t>
  </si>
  <si>
    <t>Zastupitelstva městské části Praha 8</t>
  </si>
  <si>
    <t>ze dne 28. února 2018</t>
  </si>
  <si>
    <t>Návrh rozpočtu (v tis. Kč)</t>
  </si>
  <si>
    <t>usnesení č. Usn ZMC 001/2018</t>
  </si>
  <si>
    <t>Podzemní kontejnery  - I. Etapa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</si>
</sst>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_K_č"/>
    <numFmt numFmtId="165" formatCode="#,##0.0"/>
  </numFmts>
  <fonts count="20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Arial CE"/>
      <charset val="238"/>
    </font>
    <font>
      <u/>
      <sz val="11"/>
      <name val="Arial CE"/>
      <charset val="238"/>
    </font>
    <font>
      <sz val="14"/>
      <name val="Times New Roman"/>
      <family val="1"/>
      <charset val="238"/>
    </font>
    <font>
      <sz val="14"/>
      <name val="Arial CE"/>
      <family val="2"/>
      <charset val="238"/>
    </font>
    <font>
      <sz val="10"/>
      <color rgb="FFFF0000"/>
      <name val="Arial CE"/>
      <charset val="238"/>
    </font>
    <font>
      <b/>
      <sz val="11"/>
      <name val="Arial CE"/>
      <charset val="238"/>
    </font>
    <font>
      <b/>
      <sz val="14"/>
      <name val="Arial CE"/>
      <charset val="238"/>
    </font>
    <font>
      <sz val="12"/>
      <name val="Arial CE"/>
      <charset val="238"/>
    </font>
    <font>
      <sz val="11"/>
      <color indexed="8"/>
      <name val="Arial CE"/>
      <charset val="238"/>
    </font>
    <font>
      <b/>
      <sz val="12"/>
      <name val="Arial CE"/>
      <charset val="238"/>
    </font>
    <font>
      <sz val="11"/>
      <color rgb="FF000000"/>
      <name val="Arial CE"/>
      <charset val="238"/>
    </font>
    <font>
      <sz val="11"/>
      <color rgb="FFFF0000"/>
      <name val="Arial CE"/>
      <charset val="238"/>
    </font>
    <font>
      <sz val="10"/>
      <name val="Arial CE"/>
      <charset val="238"/>
    </font>
    <font>
      <sz val="14"/>
      <name val="Arial CE"/>
      <charset val="238"/>
    </font>
    <font>
      <sz val="14"/>
      <name val="Calibri"/>
      <family val="2"/>
      <charset val="238"/>
    </font>
    <font>
      <i/>
      <sz val="10"/>
      <color rgb="FFFF000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49">
    <xf numFmtId="0" fontId="0" fillId="0" borderId="0" xfId="0"/>
    <xf numFmtId="0" fontId="5" fillId="0" borderId="0" xfId="0" applyFont="1" applyFill="1" applyBorder="1"/>
    <xf numFmtId="0" fontId="0" fillId="0" borderId="0" xfId="0" applyFill="1" applyBorder="1"/>
    <xf numFmtId="0" fontId="0" fillId="0" borderId="0" xfId="0" applyFill="1"/>
    <xf numFmtId="0" fontId="3" fillId="0" borderId="0" xfId="0" applyFont="1" applyFill="1" applyBorder="1"/>
    <xf numFmtId="0" fontId="6" fillId="0" borderId="0" xfId="0" applyFont="1" applyFill="1" applyBorder="1"/>
    <xf numFmtId="0" fontId="3" fillId="0" borderId="3" xfId="0" applyFont="1" applyFill="1" applyBorder="1"/>
    <xf numFmtId="0" fontId="8" fillId="0" borderId="12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8" fillId="0" borderId="1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49" fontId="3" fillId="0" borderId="20" xfId="0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horizontal="justify" wrapText="1"/>
    </xf>
    <xf numFmtId="3" fontId="3" fillId="0" borderId="5" xfId="0" applyNumberFormat="1" applyFont="1" applyFill="1" applyBorder="1" applyAlignment="1">
      <alignment horizontal="right" wrapText="1"/>
    </xf>
    <xf numFmtId="49" fontId="3" fillId="0" borderId="14" xfId="0" applyNumberFormat="1" applyFont="1" applyFill="1" applyBorder="1" applyAlignment="1">
      <alignment horizontal="center"/>
    </xf>
    <xf numFmtId="49" fontId="8" fillId="0" borderId="18" xfId="0" applyNumberFormat="1" applyFont="1" applyFill="1" applyBorder="1" applyAlignment="1">
      <alignment horizontal="left"/>
    </xf>
    <xf numFmtId="0" fontId="8" fillId="0" borderId="8" xfId="0" applyFont="1" applyFill="1" applyBorder="1" applyAlignment="1">
      <alignment horizontal="center" wrapText="1"/>
    </xf>
    <xf numFmtId="49" fontId="3" fillId="0" borderId="4" xfId="0" applyNumberFormat="1" applyFont="1" applyFill="1" applyBorder="1" applyAlignment="1">
      <alignment horizontal="center"/>
    </xf>
    <xf numFmtId="49" fontId="3" fillId="0" borderId="5" xfId="0" applyNumberFormat="1" applyFont="1" applyFill="1" applyBorder="1" applyAlignment="1">
      <alignment horizontal="center"/>
    </xf>
    <xf numFmtId="0" fontId="11" fillId="0" borderId="4" xfId="0" applyFont="1" applyFill="1" applyBorder="1" applyAlignment="1">
      <alignment vertical="top" wrapText="1"/>
    </xf>
    <xf numFmtId="0" fontId="3" fillId="0" borderId="5" xfId="0" applyFont="1" applyFill="1" applyBorder="1" applyAlignment="1">
      <alignment wrapText="1"/>
    </xf>
    <xf numFmtId="0" fontId="11" fillId="0" borderId="5" xfId="0" applyFont="1" applyFill="1" applyBorder="1" applyAlignment="1">
      <alignment vertical="top" wrapText="1"/>
    </xf>
    <xf numFmtId="0" fontId="8" fillId="0" borderId="18" xfId="0" applyFont="1" applyFill="1" applyBorder="1" applyAlignment="1">
      <alignment horizontal="center" wrapText="1"/>
    </xf>
    <xf numFmtId="49" fontId="3" fillId="0" borderId="16" xfId="0" applyNumberFormat="1" applyFont="1" applyFill="1" applyBorder="1" applyAlignment="1">
      <alignment horizontal="center"/>
    </xf>
    <xf numFmtId="0" fontId="3" fillId="0" borderId="16" xfId="0" applyFont="1" applyFill="1" applyBorder="1" applyAlignment="1">
      <alignment horizontal="left" wrapText="1"/>
    </xf>
    <xf numFmtId="49" fontId="3" fillId="0" borderId="3" xfId="0" applyNumberFormat="1" applyFont="1" applyFill="1" applyBorder="1" applyAlignment="1">
      <alignment horizontal="center"/>
    </xf>
    <xf numFmtId="0" fontId="11" fillId="0" borderId="5" xfId="0" applyFont="1" applyFill="1" applyBorder="1" applyAlignment="1">
      <alignment wrapText="1"/>
    </xf>
    <xf numFmtId="0" fontId="8" fillId="0" borderId="7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left" wrapText="1"/>
    </xf>
    <xf numFmtId="49" fontId="3" fillId="0" borderId="2" xfId="0" applyNumberFormat="1" applyFont="1" applyFill="1" applyBorder="1" applyAlignment="1">
      <alignment horizontal="center"/>
    </xf>
    <xf numFmtId="49" fontId="8" fillId="0" borderId="7" xfId="0" applyNumberFormat="1" applyFont="1" applyFill="1" applyBorder="1" applyAlignment="1">
      <alignment horizontal="left"/>
    </xf>
    <xf numFmtId="0" fontId="3" fillId="0" borderId="8" xfId="0" applyFont="1" applyFill="1" applyBorder="1" applyAlignment="1"/>
    <xf numFmtId="49" fontId="3" fillId="0" borderId="20" xfId="0" applyNumberFormat="1" applyFont="1" applyFill="1" applyBorder="1" applyAlignment="1">
      <alignment horizontal="center" wrapText="1"/>
    </xf>
    <xf numFmtId="0" fontId="3" fillId="0" borderId="15" xfId="0" applyFont="1" applyFill="1" applyBorder="1" applyAlignment="1">
      <alignment horizontal="justify" wrapText="1"/>
    </xf>
    <xf numFmtId="0" fontId="11" fillId="0" borderId="3" xfId="0" applyFont="1" applyFill="1" applyBorder="1" applyAlignment="1">
      <alignment wrapText="1"/>
    </xf>
    <xf numFmtId="0" fontId="8" fillId="0" borderId="20" xfId="0" applyFont="1" applyFill="1" applyBorder="1" applyAlignment="1">
      <alignment horizontal="center" wrapText="1"/>
    </xf>
    <xf numFmtId="0" fontId="11" fillId="0" borderId="16" xfId="0" applyFont="1" applyFill="1" applyBorder="1" applyAlignment="1">
      <alignment horizontal="center" wrapText="1"/>
    </xf>
    <xf numFmtId="0" fontId="8" fillId="0" borderId="17" xfId="0" applyFont="1" applyFill="1" applyBorder="1" applyAlignment="1">
      <alignment horizontal="center" wrapText="1"/>
    </xf>
    <xf numFmtId="49" fontId="3" fillId="0" borderId="5" xfId="0" applyNumberFormat="1" applyFont="1" applyFill="1" applyBorder="1" applyAlignment="1">
      <alignment horizontal="center" wrapText="1"/>
    </xf>
    <xf numFmtId="0" fontId="3" fillId="0" borderId="24" xfId="0" applyFont="1" applyFill="1" applyBorder="1" applyAlignment="1">
      <alignment wrapText="1"/>
    </xf>
    <xf numFmtId="49" fontId="3" fillId="0" borderId="3" xfId="0" applyNumberFormat="1" applyFont="1" applyFill="1" applyBorder="1" applyAlignment="1">
      <alignment horizontal="center" wrapText="1"/>
    </xf>
    <xf numFmtId="0" fontId="12" fillId="0" borderId="7" xfId="0" applyFont="1" applyFill="1" applyBorder="1"/>
    <xf numFmtId="0" fontId="10" fillId="0" borderId="8" xfId="0" applyFont="1" applyFill="1" applyBorder="1"/>
    <xf numFmtId="0" fontId="10" fillId="0" borderId="10" xfId="0" applyFont="1" applyFill="1" applyBorder="1"/>
    <xf numFmtId="3" fontId="12" fillId="0" borderId="10" xfId="0" applyNumberFormat="1" applyFont="1" applyFill="1" applyBorder="1"/>
    <xf numFmtId="49" fontId="3" fillId="0" borderId="1" xfId="0" applyNumberFormat="1" applyFont="1" applyFill="1" applyBorder="1" applyAlignment="1">
      <alignment horizontal="center"/>
    </xf>
    <xf numFmtId="0" fontId="3" fillId="0" borderId="11" xfId="0" applyFont="1" applyFill="1" applyBorder="1" applyAlignment="1">
      <alignment horizontal="justify" wrapText="1"/>
    </xf>
    <xf numFmtId="0" fontId="11" fillId="0" borderId="25" xfId="0" applyFont="1" applyFill="1" applyBorder="1" applyAlignment="1">
      <alignment wrapText="1"/>
    </xf>
    <xf numFmtId="3" fontId="3" fillId="0" borderId="3" xfId="0" applyNumberFormat="1" applyFont="1" applyFill="1" applyBorder="1" applyAlignment="1">
      <alignment horizontal="right" wrapText="1"/>
    </xf>
    <xf numFmtId="3" fontId="8" fillId="0" borderId="10" xfId="0" applyNumberFormat="1" applyFont="1" applyFill="1" applyBorder="1" applyAlignment="1">
      <alignment horizontal="right" wrapText="1"/>
    </xf>
    <xf numFmtId="0" fontId="3" fillId="0" borderId="14" xfId="0" applyFont="1" applyFill="1" applyBorder="1" applyAlignment="1">
      <alignment horizontal="justify" wrapText="1"/>
    </xf>
    <xf numFmtId="0" fontId="8" fillId="0" borderId="23" xfId="0" applyFont="1" applyFill="1" applyBorder="1" applyAlignment="1">
      <alignment horizontal="center" wrapText="1"/>
    </xf>
    <xf numFmtId="0" fontId="8" fillId="0" borderId="26" xfId="0" applyFont="1" applyFill="1" applyBorder="1" applyAlignment="1">
      <alignment horizontal="center" wrapText="1"/>
    </xf>
    <xf numFmtId="49" fontId="3" fillId="0" borderId="8" xfId="0" applyNumberFormat="1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left" wrapText="1"/>
    </xf>
    <xf numFmtId="49" fontId="8" fillId="2" borderId="18" xfId="0" applyNumberFormat="1" applyFont="1" applyFill="1" applyBorder="1" applyAlignment="1">
      <alignment horizontal="left"/>
    </xf>
    <xf numFmtId="0" fontId="8" fillId="2" borderId="8" xfId="0" applyFont="1" applyFill="1" applyBorder="1" applyAlignment="1">
      <alignment horizontal="center" wrapText="1"/>
    </xf>
    <xf numFmtId="0" fontId="3" fillId="2" borderId="8" xfId="0" applyFont="1" applyFill="1" applyBorder="1" applyAlignment="1"/>
    <xf numFmtId="0" fontId="8" fillId="2" borderId="10" xfId="0" applyFont="1" applyFill="1" applyBorder="1" applyAlignment="1">
      <alignment horizontal="center" wrapText="1"/>
    </xf>
    <xf numFmtId="3" fontId="8" fillId="2" borderId="10" xfId="0" applyNumberFormat="1" applyFont="1" applyFill="1" applyBorder="1" applyAlignment="1">
      <alignment horizontal="right" wrapText="1"/>
    </xf>
    <xf numFmtId="3" fontId="3" fillId="2" borderId="5" xfId="0" applyNumberFormat="1" applyFont="1" applyFill="1" applyBorder="1" applyAlignment="1">
      <alignment horizontal="right" wrapText="1"/>
    </xf>
    <xf numFmtId="0" fontId="8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/>
    <xf numFmtId="0" fontId="8" fillId="2" borderId="12" xfId="0" applyFont="1" applyFill="1" applyBorder="1" applyAlignment="1">
      <alignment horizontal="center" wrapText="1"/>
    </xf>
    <xf numFmtId="3" fontId="8" fillId="2" borderId="12" xfId="0" applyNumberFormat="1" applyFont="1" applyFill="1" applyBorder="1" applyAlignment="1">
      <alignment horizontal="right" wrapText="1"/>
    </xf>
    <xf numFmtId="49" fontId="3" fillId="2" borderId="21" xfId="0" applyNumberFormat="1" applyFont="1" applyFill="1" applyBorder="1" applyAlignment="1">
      <alignment horizontal="center"/>
    </xf>
    <xf numFmtId="49" fontId="3" fillId="2" borderId="16" xfId="0" applyNumberFormat="1" applyFont="1" applyFill="1" applyBorder="1" applyAlignment="1">
      <alignment horizontal="center"/>
    </xf>
    <xf numFmtId="0" fontId="8" fillId="2" borderId="21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left" wrapText="1"/>
    </xf>
    <xf numFmtId="0" fontId="3" fillId="2" borderId="16" xfId="0" applyFont="1" applyFill="1" applyBorder="1"/>
    <xf numFmtId="0" fontId="11" fillId="2" borderId="5" xfId="0" applyFont="1" applyFill="1" applyBorder="1" applyAlignment="1">
      <alignment wrapText="1"/>
    </xf>
    <xf numFmtId="0" fontId="0" fillId="2" borderId="0" xfId="0" applyFill="1" applyBorder="1"/>
    <xf numFmtId="0" fontId="3" fillId="2" borderId="5" xfId="0" applyFont="1" applyFill="1" applyBorder="1" applyAlignment="1"/>
    <xf numFmtId="0" fontId="3" fillId="0" borderId="8" xfId="0" applyFont="1" applyFill="1" applyBorder="1" applyAlignment="1">
      <alignment horizontal="left"/>
    </xf>
    <xf numFmtId="0" fontId="8" fillId="0" borderId="10" xfId="0" applyFont="1" applyFill="1" applyBorder="1" applyAlignment="1">
      <alignment horizontal="left" wrapText="1"/>
    </xf>
    <xf numFmtId="49" fontId="3" fillId="0" borderId="13" xfId="0" applyNumberFormat="1" applyFont="1" applyFill="1" applyBorder="1" applyAlignment="1">
      <alignment horizontal="center"/>
    </xf>
    <xf numFmtId="49" fontId="8" fillId="2" borderId="7" xfId="0" applyNumberFormat="1" applyFont="1" applyFill="1" applyBorder="1" applyAlignment="1">
      <alignment horizontal="left"/>
    </xf>
    <xf numFmtId="49" fontId="3" fillId="0" borderId="22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4" fillId="0" borderId="0" xfId="0" applyFont="1" applyFill="1" applyBorder="1"/>
    <xf numFmtId="49" fontId="3" fillId="0" borderId="2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justify" wrapText="1"/>
    </xf>
    <xf numFmtId="0" fontId="3" fillId="0" borderId="8" xfId="0" applyFont="1" applyFill="1" applyBorder="1" applyAlignment="1">
      <alignment horizontal="justify" wrapText="1"/>
    </xf>
    <xf numFmtId="0" fontId="11" fillId="0" borderId="9" xfId="0" applyFont="1" applyFill="1" applyBorder="1" applyAlignment="1">
      <alignment wrapText="1"/>
    </xf>
    <xf numFmtId="49" fontId="13" fillId="0" borderId="29" xfId="0" applyNumberFormat="1" applyFont="1" applyFill="1" applyBorder="1" applyAlignment="1">
      <alignment horizontal="center"/>
    </xf>
    <xf numFmtId="49" fontId="13" fillId="0" borderId="30" xfId="0" applyNumberFormat="1" applyFont="1" applyFill="1" applyBorder="1" applyAlignment="1">
      <alignment horizontal="center"/>
    </xf>
    <xf numFmtId="49" fontId="3" fillId="0" borderId="3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 wrapText="1"/>
    </xf>
    <xf numFmtId="49" fontId="3" fillId="2" borderId="5" xfId="0" applyNumberFormat="1" applyFont="1" applyFill="1" applyBorder="1" applyAlignment="1">
      <alignment horizontal="center"/>
    </xf>
    <xf numFmtId="0" fontId="3" fillId="0" borderId="23" xfId="0" applyFont="1" applyFill="1" applyBorder="1" applyAlignment="1">
      <alignment horizontal="left" wrapText="1"/>
    </xf>
    <xf numFmtId="0" fontId="11" fillId="0" borderId="11" xfId="0" applyFont="1" applyFill="1" applyBorder="1" applyAlignment="1">
      <alignment wrapText="1"/>
    </xf>
    <xf numFmtId="49" fontId="3" fillId="0" borderId="21" xfId="0" applyNumberFormat="1" applyFont="1" applyFill="1" applyBorder="1" applyAlignment="1">
      <alignment horizontal="center"/>
    </xf>
    <xf numFmtId="0" fontId="11" fillId="0" borderId="27" xfId="0" applyFont="1" applyFill="1" applyBorder="1" applyAlignment="1">
      <alignment wrapText="1"/>
    </xf>
    <xf numFmtId="0" fontId="8" fillId="0" borderId="16" xfId="0" applyFont="1" applyFill="1" applyBorder="1" applyAlignment="1">
      <alignment horizontal="center" wrapText="1"/>
    </xf>
    <xf numFmtId="3" fontId="3" fillId="2" borderId="3" xfId="0" applyNumberFormat="1" applyFont="1" applyFill="1" applyBorder="1" applyAlignment="1">
      <alignment horizontal="right" wrapText="1"/>
    </xf>
    <xf numFmtId="49" fontId="3" fillId="0" borderId="31" xfId="0" applyNumberFormat="1" applyFont="1" applyFill="1" applyBorder="1" applyAlignment="1">
      <alignment horizontal="center"/>
    </xf>
    <xf numFmtId="49" fontId="3" fillId="0" borderId="11" xfId="0" applyNumberFormat="1" applyFont="1" applyFill="1" applyBorder="1" applyAlignment="1">
      <alignment horizontal="center"/>
    </xf>
    <xf numFmtId="164" fontId="8" fillId="2" borderId="10" xfId="0" applyNumberFormat="1" applyFont="1" applyFill="1" applyBorder="1" applyAlignment="1">
      <alignment horizontal="right" wrapText="1"/>
    </xf>
    <xf numFmtId="0" fontId="8" fillId="2" borderId="15" xfId="0" applyFont="1" applyFill="1" applyBorder="1" applyAlignment="1">
      <alignment horizontal="center" wrapText="1"/>
    </xf>
    <xf numFmtId="3" fontId="3" fillId="2" borderId="5" xfId="0" applyNumberFormat="1" applyFont="1" applyFill="1" applyBorder="1"/>
    <xf numFmtId="0" fontId="3" fillId="2" borderId="5" xfId="0" applyFont="1" applyFill="1" applyBorder="1" applyAlignment="1">
      <alignment horizontal="justify" wrapText="1"/>
    </xf>
    <xf numFmtId="0" fontId="3" fillId="2" borderId="4" xfId="0" applyFont="1" applyFill="1" applyBorder="1" applyAlignment="1"/>
    <xf numFmtId="49" fontId="8" fillId="0" borderId="5" xfId="0" applyNumberFormat="1" applyFont="1" applyFill="1" applyBorder="1" applyAlignment="1">
      <alignment horizontal="center"/>
    </xf>
    <xf numFmtId="0" fontId="3" fillId="0" borderId="16" xfId="0" applyFont="1" applyFill="1" applyBorder="1"/>
    <xf numFmtId="0" fontId="3" fillId="2" borderId="5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49" fontId="3" fillId="0" borderId="19" xfId="0" applyNumberFormat="1" applyFont="1" applyFill="1" applyBorder="1" applyAlignment="1">
      <alignment horizontal="center"/>
    </xf>
    <xf numFmtId="49" fontId="8" fillId="0" borderId="3" xfId="0" applyNumberFormat="1" applyFont="1" applyFill="1" applyBorder="1" applyAlignment="1">
      <alignment horizontal="center"/>
    </xf>
    <xf numFmtId="0" fontId="3" fillId="0" borderId="15" xfId="0" applyFont="1" applyFill="1" applyBorder="1" applyAlignment="1">
      <alignment vertical="center" wrapText="1"/>
    </xf>
    <xf numFmtId="49" fontId="8" fillId="0" borderId="16" xfId="0" applyNumberFormat="1" applyFont="1" applyFill="1" applyBorder="1" applyAlignment="1">
      <alignment horizontal="left"/>
    </xf>
    <xf numFmtId="0" fontId="3" fillId="0" borderId="21" xfId="0" applyFont="1" applyFill="1" applyBorder="1" applyAlignment="1">
      <alignment horizontal="left" wrapText="1"/>
    </xf>
    <xf numFmtId="0" fontId="13" fillId="0" borderId="33" xfId="0" applyFont="1" applyFill="1" applyBorder="1" applyAlignment="1">
      <alignment horizontal="left" wrapText="1"/>
    </xf>
    <xf numFmtId="49" fontId="3" fillId="0" borderId="13" xfId="0" applyNumberFormat="1" applyFont="1" applyFill="1" applyBorder="1" applyAlignment="1">
      <alignment horizontal="left"/>
    </xf>
    <xf numFmtId="0" fontId="14" fillId="0" borderId="16" xfId="0" applyFont="1" applyFill="1" applyBorder="1"/>
    <xf numFmtId="0" fontId="11" fillId="0" borderId="17" xfId="0" applyFont="1" applyFill="1" applyBorder="1" applyAlignment="1">
      <alignment wrapText="1"/>
    </xf>
    <xf numFmtId="0" fontId="8" fillId="2" borderId="2" xfId="0" applyFont="1" applyFill="1" applyBorder="1" applyAlignment="1">
      <alignment horizontal="center" wrapText="1"/>
    </xf>
    <xf numFmtId="49" fontId="8" fillId="2" borderId="21" xfId="0" applyNumberFormat="1" applyFont="1" applyFill="1" applyBorder="1" applyAlignment="1">
      <alignment horizontal="left"/>
    </xf>
    <xf numFmtId="0" fontId="8" fillId="2" borderId="27" xfId="0" applyFont="1" applyFill="1" applyBorder="1" applyAlignment="1">
      <alignment horizontal="center" wrapText="1"/>
    </xf>
    <xf numFmtId="0" fontId="8" fillId="2" borderId="16" xfId="0" applyFont="1" applyFill="1" applyBorder="1" applyAlignment="1">
      <alignment horizontal="center" wrapText="1"/>
    </xf>
    <xf numFmtId="3" fontId="8" fillId="2" borderId="16" xfId="0" applyNumberFormat="1" applyFont="1" applyFill="1" applyBorder="1" applyAlignment="1">
      <alignment horizontal="right" wrapText="1"/>
    </xf>
    <xf numFmtId="0" fontId="8" fillId="2" borderId="5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wrapText="1"/>
    </xf>
    <xf numFmtId="49" fontId="3" fillId="0" borderId="20" xfId="0" applyNumberFormat="1" applyFont="1" applyFill="1" applyBorder="1" applyAlignment="1">
      <alignment horizontal="left"/>
    </xf>
    <xf numFmtId="49" fontId="3" fillId="0" borderId="34" xfId="0" applyNumberFormat="1" applyFont="1" applyFill="1" applyBorder="1" applyAlignment="1">
      <alignment horizontal="left"/>
    </xf>
    <xf numFmtId="164" fontId="8" fillId="0" borderId="10" xfId="0" applyNumberFormat="1" applyFont="1" applyFill="1" applyBorder="1" applyAlignment="1">
      <alignment horizontal="right" wrapText="1"/>
    </xf>
    <xf numFmtId="0" fontId="8" fillId="2" borderId="18" xfId="0" applyFont="1" applyFill="1" applyBorder="1" applyAlignment="1">
      <alignment horizontal="center"/>
    </xf>
    <xf numFmtId="3" fontId="3" fillId="2" borderId="14" xfId="0" applyNumberFormat="1" applyFont="1" applyFill="1" applyBorder="1" applyAlignment="1">
      <alignment horizontal="right" wrapText="1"/>
    </xf>
    <xf numFmtId="49" fontId="8" fillId="0" borderId="0" xfId="0" applyNumberFormat="1" applyFont="1" applyFill="1" applyBorder="1" applyAlignment="1">
      <alignment horizontal="center"/>
    </xf>
    <xf numFmtId="0" fontId="11" fillId="0" borderId="4" xfId="0" applyFont="1" applyFill="1" applyBorder="1" applyAlignment="1">
      <alignment wrapText="1"/>
    </xf>
    <xf numFmtId="49" fontId="3" fillId="2" borderId="0" xfId="0" applyNumberFormat="1" applyFont="1" applyFill="1" applyBorder="1" applyAlignment="1">
      <alignment horizontal="center"/>
    </xf>
    <xf numFmtId="0" fontId="17" fillId="2" borderId="5" xfId="4" applyFont="1" applyFill="1" applyBorder="1"/>
    <xf numFmtId="0" fontId="3" fillId="2" borderId="5" xfId="4" applyFont="1" applyFill="1" applyBorder="1" applyAlignment="1">
      <alignment horizontal="justify" wrapText="1"/>
    </xf>
    <xf numFmtId="0" fontId="17" fillId="2" borderId="3" xfId="4" applyFont="1" applyFill="1" applyBorder="1"/>
    <xf numFmtId="0" fontId="3" fillId="2" borderId="14" xfId="4" applyFont="1" applyFill="1" applyBorder="1" applyAlignment="1">
      <alignment horizontal="justify" wrapText="1"/>
    </xf>
    <xf numFmtId="49" fontId="3" fillId="2" borderId="5" xfId="0" applyNumberFormat="1" applyFont="1" applyFill="1" applyBorder="1" applyAlignment="1">
      <alignment horizontal="center" wrapText="1"/>
    </xf>
    <xf numFmtId="49" fontId="3" fillId="2" borderId="30" xfId="0" applyNumberFormat="1" applyFont="1" applyFill="1" applyBorder="1" applyAlignment="1">
      <alignment horizontal="center"/>
    </xf>
    <xf numFmtId="0" fontId="3" fillId="2" borderId="24" xfId="0" applyFont="1" applyFill="1" applyBorder="1" applyAlignment="1">
      <alignment wrapText="1"/>
    </xf>
    <xf numFmtId="0" fontId="3" fillId="2" borderId="33" xfId="0" applyFont="1" applyFill="1" applyBorder="1" applyAlignment="1">
      <alignment horizontal="left" wrapText="1"/>
    </xf>
    <xf numFmtId="49" fontId="3" fillId="2" borderId="3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justify" wrapText="1"/>
    </xf>
    <xf numFmtId="49" fontId="3" fillId="0" borderId="4" xfId="0" applyNumberFormat="1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justify" wrapText="1"/>
    </xf>
    <xf numFmtId="3" fontId="3" fillId="2" borderId="4" xfId="0" applyNumberFormat="1" applyFont="1" applyFill="1" applyBorder="1" applyAlignment="1">
      <alignment horizontal="right" wrapText="1"/>
    </xf>
    <xf numFmtId="0" fontId="11" fillId="0" borderId="35" xfId="0" applyFont="1" applyFill="1" applyBorder="1" applyAlignment="1">
      <alignment wrapText="1"/>
    </xf>
    <xf numFmtId="0" fontId="8" fillId="0" borderId="9" xfId="0" applyFont="1" applyFill="1" applyBorder="1" applyAlignment="1">
      <alignment wrapText="1"/>
    </xf>
    <xf numFmtId="0" fontId="8" fillId="0" borderId="9" xfId="0" applyFont="1" applyFill="1" applyBorder="1" applyAlignment="1">
      <alignment horizontal="center" wrapText="1"/>
    </xf>
    <xf numFmtId="49" fontId="3" fillId="0" borderId="31" xfId="0" applyNumberFormat="1" applyFont="1" applyFill="1" applyBorder="1" applyAlignment="1">
      <alignment horizontal="center" wrapText="1"/>
    </xf>
    <xf numFmtId="49" fontId="3" fillId="2" borderId="4" xfId="0" applyNumberFormat="1" applyFont="1" applyFill="1" applyBorder="1" applyAlignment="1">
      <alignment horizontal="center"/>
    </xf>
    <xf numFmtId="49" fontId="3" fillId="2" borderId="13" xfId="0" applyNumberFormat="1" applyFont="1" applyFill="1" applyBorder="1" applyAlignment="1">
      <alignment horizontal="center"/>
    </xf>
    <xf numFmtId="49" fontId="3" fillId="0" borderId="17" xfId="0" applyNumberFormat="1" applyFont="1" applyFill="1" applyBorder="1" applyAlignment="1">
      <alignment horizontal="center"/>
    </xf>
    <xf numFmtId="0" fontId="8" fillId="0" borderId="16" xfId="0" applyFont="1" applyFill="1" applyBorder="1" applyAlignment="1">
      <alignment horizontal="left" wrapText="1"/>
    </xf>
    <xf numFmtId="0" fontId="3" fillId="0" borderId="17" xfId="0" applyFont="1" applyFill="1" applyBorder="1" applyAlignment="1">
      <alignment horizontal="left" wrapText="1"/>
    </xf>
    <xf numFmtId="0" fontId="8" fillId="2" borderId="17" xfId="0" applyFont="1" applyFill="1" applyBorder="1" applyAlignment="1">
      <alignment horizontal="center" wrapText="1"/>
    </xf>
    <xf numFmtId="0" fontId="8" fillId="0" borderId="21" xfId="0" applyFont="1" applyFill="1" applyBorder="1" applyAlignment="1">
      <alignment horizontal="center" wrapText="1"/>
    </xf>
    <xf numFmtId="49" fontId="8" fillId="2" borderId="11" xfId="0" applyNumberFormat="1" applyFont="1" applyFill="1" applyBorder="1" applyAlignment="1">
      <alignment horizontal="center"/>
    </xf>
    <xf numFmtId="49" fontId="3" fillId="2" borderId="11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wrapText="1"/>
    </xf>
    <xf numFmtId="0" fontId="8" fillId="2" borderId="20" xfId="0" applyFont="1" applyFill="1" applyBorder="1" applyAlignment="1">
      <alignment horizontal="center" wrapText="1"/>
    </xf>
    <xf numFmtId="49" fontId="3" fillId="0" borderId="34" xfId="0" applyNumberFormat="1" applyFont="1" applyFill="1" applyBorder="1" applyAlignment="1">
      <alignment horizontal="center"/>
    </xf>
    <xf numFmtId="0" fontId="3" fillId="0" borderId="14" xfId="0" applyFont="1" applyFill="1" applyBorder="1" applyAlignment="1">
      <alignment wrapText="1"/>
    </xf>
    <xf numFmtId="0" fontId="3" fillId="0" borderId="14" xfId="0" applyFont="1" applyFill="1" applyBorder="1" applyAlignment="1">
      <alignment vertical="center" wrapText="1"/>
    </xf>
    <xf numFmtId="49" fontId="15" fillId="2" borderId="28" xfId="2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justify" wrapText="1"/>
    </xf>
    <xf numFmtId="49" fontId="3" fillId="0" borderId="24" xfId="0" applyNumberFormat="1" applyFont="1" applyFill="1" applyBorder="1" applyAlignment="1">
      <alignment horizontal="center"/>
    </xf>
    <xf numFmtId="0" fontId="8" fillId="0" borderId="26" xfId="0" applyFont="1" applyFill="1" applyBorder="1" applyAlignment="1">
      <alignment horizontal="left" wrapText="1"/>
    </xf>
    <xf numFmtId="0" fontId="3" fillId="0" borderId="36" xfId="0" applyFont="1" applyFill="1" applyBorder="1" applyAlignment="1">
      <alignment horizontal="left" wrapText="1"/>
    </xf>
    <xf numFmtId="0" fontId="3" fillId="2" borderId="11" xfId="0" applyFont="1" applyFill="1" applyBorder="1" applyAlignment="1">
      <alignment horizontal="justify" wrapText="1"/>
    </xf>
    <xf numFmtId="0" fontId="3" fillId="0" borderId="19" xfId="0" applyFont="1" applyFill="1" applyBorder="1" applyAlignment="1">
      <alignment horizontal="justify" wrapText="1"/>
    </xf>
    <xf numFmtId="0" fontId="8" fillId="2" borderId="0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vertical="center" wrapText="1"/>
    </xf>
    <xf numFmtId="0" fontId="3" fillId="2" borderId="14" xfId="0" applyFont="1" applyFill="1" applyBorder="1" applyAlignment="1"/>
    <xf numFmtId="49" fontId="3" fillId="2" borderId="2" xfId="0" applyNumberFormat="1" applyFont="1" applyFill="1" applyBorder="1" applyAlignment="1">
      <alignment horizontal="center"/>
    </xf>
    <xf numFmtId="0" fontId="3" fillId="2" borderId="23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wrapText="1"/>
    </xf>
    <xf numFmtId="49" fontId="3" fillId="2" borderId="3" xfId="0" applyNumberFormat="1" applyFont="1" applyFill="1" applyBorder="1" applyAlignment="1">
      <alignment horizontal="center" wrapText="1"/>
    </xf>
    <xf numFmtId="49" fontId="15" fillId="2" borderId="37" xfId="2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wrapText="1"/>
    </xf>
    <xf numFmtId="49" fontId="8" fillId="2" borderId="31" xfId="0" applyNumberFormat="1" applyFont="1" applyFill="1" applyBorder="1" applyAlignment="1">
      <alignment horizontal="left"/>
    </xf>
    <xf numFmtId="0" fontId="3" fillId="2" borderId="0" xfId="0" applyFont="1" applyFill="1" applyBorder="1" applyAlignment="1"/>
    <xf numFmtId="0" fontId="8" fillId="0" borderId="2" xfId="0" applyFont="1" applyFill="1" applyBorder="1" applyAlignment="1">
      <alignment horizontal="center" wrapText="1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justify" wrapText="1"/>
    </xf>
    <xf numFmtId="3" fontId="3" fillId="0" borderId="0" xfId="0" applyNumberFormat="1" applyFont="1" applyFill="1" applyBorder="1" applyAlignment="1">
      <alignment horizontal="right" wrapText="1"/>
    </xf>
    <xf numFmtId="3" fontId="3" fillId="0" borderId="14" xfId="0" applyNumberFormat="1" applyFont="1" applyFill="1" applyBorder="1" applyAlignment="1">
      <alignment horizontal="right" wrapText="1"/>
    </xf>
    <xf numFmtId="3" fontId="8" fillId="2" borderId="0" xfId="0" applyNumberFormat="1" applyFont="1" applyFill="1" applyBorder="1" applyAlignment="1">
      <alignment horizontal="right" wrapText="1"/>
    </xf>
    <xf numFmtId="0" fontId="8" fillId="0" borderId="25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right"/>
    </xf>
    <xf numFmtId="0" fontId="8" fillId="2" borderId="0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vertical="center" wrapText="1"/>
    </xf>
    <xf numFmtId="0" fontId="3" fillId="2" borderId="2" xfId="0" applyFont="1" applyFill="1" applyBorder="1" applyAlignment="1"/>
    <xf numFmtId="0" fontId="3" fillId="2" borderId="0" xfId="4" applyFont="1" applyFill="1" applyBorder="1" applyAlignment="1">
      <alignment horizontal="justify" wrapText="1"/>
    </xf>
    <xf numFmtId="0" fontId="3" fillId="2" borderId="0" xfId="0" applyFont="1" applyFill="1" applyBorder="1" applyAlignment="1">
      <alignment vertical="center" wrapText="1"/>
    </xf>
    <xf numFmtId="0" fontId="8" fillId="0" borderId="25" xfId="0" applyFont="1" applyFill="1" applyBorder="1" applyAlignment="1">
      <alignment wrapText="1"/>
    </xf>
    <xf numFmtId="0" fontId="3" fillId="0" borderId="9" xfId="0" applyFont="1" applyFill="1" applyBorder="1" applyAlignment="1">
      <alignment horizontal="center" wrapText="1"/>
    </xf>
    <xf numFmtId="0" fontId="19" fillId="0" borderId="0" xfId="0" applyFont="1" applyFill="1" applyBorder="1"/>
    <xf numFmtId="4" fontId="19" fillId="0" borderId="0" xfId="0" applyNumberFormat="1" applyFont="1" applyFill="1" applyBorder="1"/>
    <xf numFmtId="49" fontId="7" fillId="0" borderId="32" xfId="2" applyNumberFormat="1" applyFont="1" applyFill="1" applyBorder="1" applyAlignment="1">
      <alignment horizontal="center" vertical="center"/>
    </xf>
    <xf numFmtId="0" fontId="8" fillId="0" borderId="36" xfId="0" applyFont="1" applyFill="1" applyBorder="1" applyAlignment="1">
      <alignment horizontal="center" wrapText="1"/>
    </xf>
    <xf numFmtId="3" fontId="8" fillId="0" borderId="12" xfId="0" applyNumberFormat="1" applyFont="1" applyFill="1" applyBorder="1" applyAlignment="1">
      <alignment horizontal="right" wrapText="1"/>
    </xf>
    <xf numFmtId="3" fontId="8" fillId="0" borderId="16" xfId="0" applyNumberFormat="1" applyFont="1" applyFill="1" applyBorder="1" applyAlignment="1">
      <alignment horizontal="right" wrapText="1"/>
    </xf>
    <xf numFmtId="3" fontId="8" fillId="0" borderId="2" xfId="0" applyNumberFormat="1" applyFont="1" applyFill="1" applyBorder="1" applyAlignment="1">
      <alignment horizontal="right" wrapText="1"/>
    </xf>
    <xf numFmtId="3" fontId="8" fillId="0" borderId="9" xfId="0" applyNumberFormat="1" applyFont="1" applyFill="1" applyBorder="1" applyAlignment="1">
      <alignment horizontal="right" wrapText="1"/>
    </xf>
    <xf numFmtId="3" fontId="3" fillId="0" borderId="3" xfId="0" applyNumberFormat="1" applyFont="1" applyFill="1" applyBorder="1"/>
    <xf numFmtId="0" fontId="3" fillId="0" borderId="25" xfId="0" applyFont="1" applyFill="1" applyBorder="1" applyAlignment="1">
      <alignment horizontal="center" wrapText="1"/>
    </xf>
    <xf numFmtId="165" fontId="8" fillId="0" borderId="25" xfId="0" applyNumberFormat="1" applyFont="1" applyFill="1" applyBorder="1" applyAlignment="1">
      <alignment horizontal="center" wrapText="1"/>
    </xf>
    <xf numFmtId="165" fontId="3" fillId="0" borderId="16" xfId="0" applyNumberFormat="1" applyFont="1" applyFill="1" applyBorder="1"/>
    <xf numFmtId="165" fontId="8" fillId="0" borderId="10" xfId="0" applyNumberFormat="1" applyFont="1" applyFill="1" applyBorder="1" applyAlignment="1">
      <alignment horizontal="center" wrapText="1"/>
    </xf>
    <xf numFmtId="3" fontId="3" fillId="0" borderId="5" xfId="0" applyNumberFormat="1" applyFont="1" applyFill="1" applyBorder="1"/>
    <xf numFmtId="49" fontId="13" fillId="2" borderId="29" xfId="0" applyNumberFormat="1" applyFont="1" applyFill="1" applyBorder="1" applyAlignment="1">
      <alignment horizontal="center"/>
    </xf>
    <xf numFmtId="0" fontId="13" fillId="2" borderId="33" xfId="0" applyFont="1" applyFill="1" applyBorder="1" applyAlignment="1">
      <alignment horizontal="left" wrapText="1"/>
    </xf>
    <xf numFmtId="0" fontId="0" fillId="2" borderId="0" xfId="0" applyFill="1"/>
    <xf numFmtId="0" fontId="3" fillId="2" borderId="0" xfId="0" applyFont="1" applyFill="1" applyBorder="1"/>
    <xf numFmtId="0" fontId="9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11" fillId="0" borderId="19" xfId="0" applyFont="1" applyFill="1" applyBorder="1" applyAlignment="1">
      <alignment wrapText="1"/>
    </xf>
    <xf numFmtId="49" fontId="8" fillId="0" borderId="14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justify" wrapText="1"/>
    </xf>
    <xf numFmtId="0" fontId="11" fillId="0" borderId="14" xfId="0" applyFont="1" applyFill="1" applyBorder="1" applyAlignment="1">
      <alignment wrapText="1"/>
    </xf>
    <xf numFmtId="0" fontId="3" fillId="2" borderId="12" xfId="0" applyFont="1" applyFill="1" applyBorder="1" applyAlignment="1">
      <alignment horizontal="left" wrapText="1"/>
    </xf>
    <xf numFmtId="49" fontId="8" fillId="0" borderId="3" xfId="0" applyNumberFormat="1" applyFont="1" applyFill="1" applyBorder="1" applyAlignment="1">
      <alignment horizontal="left"/>
    </xf>
    <xf numFmtId="3" fontId="8" fillId="0" borderId="3" xfId="0" applyNumberFormat="1" applyFont="1" applyFill="1" applyBorder="1" applyAlignment="1">
      <alignment horizontal="right" wrapText="1"/>
    </xf>
    <xf numFmtId="3" fontId="8" fillId="0" borderId="0" xfId="0" applyNumberFormat="1" applyFont="1" applyFill="1" applyBorder="1" applyAlignment="1">
      <alignment horizontal="right" wrapText="1"/>
    </xf>
    <xf numFmtId="0" fontId="8" fillId="0" borderId="1" xfId="0" applyFont="1" applyFill="1" applyBorder="1" applyAlignment="1">
      <alignment horizontal="left" wrapText="1"/>
    </xf>
    <xf numFmtId="49" fontId="8" fillId="2" borderId="4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left" wrapText="1"/>
    </xf>
    <xf numFmtId="3" fontId="3" fillId="0" borderId="2" xfId="0" applyNumberFormat="1" applyFont="1" applyFill="1" applyBorder="1" applyAlignment="1">
      <alignment horizontal="right" wrapText="1"/>
    </xf>
    <xf numFmtId="0" fontId="8" fillId="2" borderId="7" xfId="0" applyFont="1" applyFill="1" applyBorder="1" applyAlignment="1">
      <alignment horizontal="center" wrapText="1"/>
    </xf>
    <xf numFmtId="0" fontId="3" fillId="2" borderId="9" xfId="0" applyFont="1" applyFill="1" applyBorder="1" applyAlignment="1"/>
    <xf numFmtId="0" fontId="3" fillId="0" borderId="10" xfId="0" applyFont="1" applyFill="1" applyBorder="1" applyAlignment="1">
      <alignment horizontal="left" wrapText="1"/>
    </xf>
    <xf numFmtId="0" fontId="3" fillId="0" borderId="38" xfId="0" applyFont="1" applyFill="1" applyBorder="1" applyAlignment="1">
      <alignment horizontal="justify" wrapText="1"/>
    </xf>
    <xf numFmtId="0" fontId="3" fillId="2" borderId="1" xfId="0" applyFont="1" applyFill="1" applyBorder="1" applyAlignment="1">
      <alignment horizontal="right"/>
    </xf>
    <xf numFmtId="49" fontId="3" fillId="2" borderId="29" xfId="0" applyNumberFormat="1" applyFont="1" applyFill="1" applyBorder="1" applyAlignment="1">
      <alignment horizontal="center"/>
    </xf>
    <xf numFmtId="0" fontId="0" fillId="2" borderId="0" xfId="0" applyFont="1" applyFill="1" applyBorder="1"/>
    <xf numFmtId="0" fontId="0" fillId="2" borderId="15" xfId="0" applyFont="1" applyFill="1" applyBorder="1"/>
    <xf numFmtId="3" fontId="8" fillId="0" borderId="0" xfId="0" applyNumberFormat="1" applyFont="1" applyFill="1" applyBorder="1" applyAlignment="1">
      <alignment horizontal="center" wrapText="1"/>
    </xf>
    <xf numFmtId="0" fontId="8" fillId="0" borderId="7" xfId="0" applyFont="1" applyFill="1" applyBorder="1" applyAlignment="1">
      <alignment horizontal="left" wrapText="1"/>
    </xf>
    <xf numFmtId="0" fontId="8" fillId="0" borderId="8" xfId="0" applyFont="1" applyFill="1" applyBorder="1" applyAlignment="1">
      <alignment horizontal="left" wrapText="1"/>
    </xf>
    <xf numFmtId="0" fontId="8" fillId="0" borderId="9" xfId="0" applyFont="1" applyFill="1" applyBorder="1" applyAlignment="1">
      <alignment horizontal="left" wrapText="1"/>
    </xf>
    <xf numFmtId="0" fontId="8" fillId="2" borderId="7" xfId="0" applyFont="1" applyFill="1" applyBorder="1" applyAlignment="1">
      <alignment horizontal="left" wrapText="1"/>
    </xf>
    <xf numFmtId="0" fontId="8" fillId="2" borderId="8" xfId="0" applyFont="1" applyFill="1" applyBorder="1" applyAlignment="1">
      <alignment horizontal="left" wrapText="1"/>
    </xf>
    <xf numFmtId="0" fontId="8" fillId="2" borderId="9" xfId="0" applyFont="1" applyFill="1" applyBorder="1" applyAlignment="1">
      <alignment horizontal="left" wrapText="1"/>
    </xf>
    <xf numFmtId="49" fontId="8" fillId="0" borderId="18" xfId="0" applyNumberFormat="1" applyFont="1" applyFill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25" xfId="0" applyBorder="1" applyAlignment="1">
      <alignment horizontal="left"/>
    </xf>
    <xf numFmtId="0" fontId="3" fillId="2" borderId="0" xfId="0" applyFont="1" applyFill="1" applyBorder="1" applyAlignment="1">
      <alignment horizontal="center" wrapText="1"/>
    </xf>
  </cellXfs>
  <cellStyles count="10">
    <cellStyle name="Normální" xfId="0" builtinId="0"/>
    <cellStyle name="Normální 10" xfId="9"/>
    <cellStyle name="normální 2" xfId="1"/>
    <cellStyle name="Normální 3" xfId="2"/>
    <cellStyle name="Normální 4" xfId="3"/>
    <cellStyle name="Normální 5" xfId="4"/>
    <cellStyle name="Normální 6" xfId="5"/>
    <cellStyle name="Normální 7" xfId="6"/>
    <cellStyle name="Normální 8" xfId="7"/>
    <cellStyle name="Normální 9" xfId="8"/>
  </cellStyles>
  <dxfs count="0"/>
  <tableStyles count="0" defaultTableStyle="TableStyleMedium9" defaultPivotStyle="PivotStyleLight16"/>
  <colors>
    <mruColors>
      <color rgb="FF996797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3"/>
  <sheetViews>
    <sheetView tabSelected="1" zoomScale="80" zoomScaleNormal="80" workbookViewId="0">
      <selection activeCell="C19" sqref="C19"/>
    </sheetView>
  </sheetViews>
  <sheetFormatPr defaultColWidth="9.140625" defaultRowHeight="12.75" x14ac:dyDescent="0.2"/>
  <cols>
    <col min="1" max="1" width="12.5703125" style="3" customWidth="1"/>
    <col min="2" max="2" width="22" style="3" customWidth="1"/>
    <col min="3" max="3" width="73.5703125" style="3" customWidth="1"/>
    <col min="4" max="4" width="47.140625" style="3" customWidth="1"/>
    <col min="5" max="5" width="32.7109375" style="2" customWidth="1"/>
    <col min="6" max="16384" width="9.140625" style="2"/>
  </cols>
  <sheetData>
    <row r="1" spans="1:6" ht="18.75" customHeight="1" x14ac:dyDescent="0.2">
      <c r="A1" s="213"/>
      <c r="B1" s="213"/>
      <c r="C1" s="213"/>
      <c r="D1" s="213"/>
      <c r="E1" s="236" t="s">
        <v>492</v>
      </c>
      <c r="F1" s="72"/>
    </row>
    <row r="2" spans="1:6" ht="14.25" customHeight="1" x14ac:dyDescent="0.2">
      <c r="A2" s="213"/>
      <c r="B2" s="213"/>
      <c r="C2" s="213"/>
      <c r="D2" s="213"/>
      <c r="E2" s="236" t="s">
        <v>521</v>
      </c>
      <c r="F2" s="72"/>
    </row>
    <row r="3" spans="1:6" ht="14.25" customHeight="1" x14ac:dyDescent="0.2">
      <c r="A3" s="213"/>
      <c r="B3" s="213"/>
      <c r="C3" s="213"/>
      <c r="D3" s="213"/>
      <c r="E3" s="236" t="s">
        <v>518</v>
      </c>
      <c r="F3" s="72"/>
    </row>
    <row r="4" spans="1:6" ht="15" customHeight="1" x14ac:dyDescent="0.25">
      <c r="A4" s="214"/>
      <c r="B4" s="214"/>
      <c r="C4" s="215" t="s">
        <v>499</v>
      </c>
      <c r="D4" s="216"/>
      <c r="E4" s="237" t="s">
        <v>519</v>
      </c>
      <c r="F4" s="72"/>
    </row>
    <row r="5" spans="1:6" ht="20.25" customHeight="1" thickBot="1" x14ac:dyDescent="0.3">
      <c r="A5" s="214"/>
      <c r="B5" s="214"/>
      <c r="C5" s="215" t="s">
        <v>55</v>
      </c>
      <c r="D5" s="216"/>
      <c r="E5" s="217" t="s">
        <v>516</v>
      </c>
      <c r="F5" s="72"/>
    </row>
    <row r="6" spans="1:6" ht="39.950000000000003" customHeight="1" thickBot="1" x14ac:dyDescent="0.3">
      <c r="A6" s="9" t="s">
        <v>0</v>
      </c>
      <c r="B6" s="16" t="s">
        <v>65</v>
      </c>
      <c r="C6" s="9" t="s">
        <v>1</v>
      </c>
      <c r="D6" s="9" t="s">
        <v>2</v>
      </c>
      <c r="E6" s="9" t="s">
        <v>520</v>
      </c>
    </row>
    <row r="7" spans="1:6" ht="20.100000000000001" customHeight="1" thickBot="1" x14ac:dyDescent="0.3">
      <c r="A7" s="22"/>
      <c r="B7" s="10"/>
      <c r="C7" s="62" t="s">
        <v>102</v>
      </c>
      <c r="D7" s="8"/>
      <c r="E7" s="200"/>
    </row>
    <row r="8" spans="1:6" ht="30.75" customHeight="1" x14ac:dyDescent="0.25">
      <c r="A8" s="173"/>
      <c r="B8" s="67"/>
      <c r="C8" s="170" t="s">
        <v>105</v>
      </c>
      <c r="D8" s="174"/>
      <c r="E8" s="70"/>
    </row>
    <row r="9" spans="1:6" ht="18" customHeight="1" thickBot="1" x14ac:dyDescent="0.25">
      <c r="A9" s="89" t="s">
        <v>103</v>
      </c>
      <c r="B9" s="89"/>
      <c r="C9" s="175" t="s">
        <v>104</v>
      </c>
      <c r="D9" s="176" t="s">
        <v>23</v>
      </c>
      <c r="E9" s="186">
        <v>10000</v>
      </c>
    </row>
    <row r="10" spans="1:6" ht="18.75" customHeight="1" thickBot="1" x14ac:dyDescent="0.3">
      <c r="A10" s="239" t="s">
        <v>260</v>
      </c>
      <c r="B10" s="240"/>
      <c r="C10" s="241"/>
      <c r="D10" s="9"/>
      <c r="E10" s="49">
        <f>E9</f>
        <v>10000</v>
      </c>
    </row>
    <row r="11" spans="1:6" s="5" customFormat="1" ht="20.100000000000001" customHeight="1" thickBot="1" x14ac:dyDescent="0.3">
      <c r="A11" s="27"/>
      <c r="B11" s="16"/>
      <c r="C11" s="57" t="s">
        <v>38</v>
      </c>
      <c r="D11" s="16"/>
      <c r="E11" s="188"/>
    </row>
    <row r="12" spans="1:6" ht="20.100000000000001" customHeight="1" x14ac:dyDescent="0.25">
      <c r="A12" s="96"/>
      <c r="B12" s="23"/>
      <c r="C12" s="10" t="s">
        <v>410</v>
      </c>
      <c r="D12" s="90"/>
      <c r="E12" s="104"/>
    </row>
    <row r="13" spans="1:6" ht="18" customHeight="1" x14ac:dyDescent="0.2">
      <c r="A13" s="76" t="s">
        <v>18</v>
      </c>
      <c r="B13" s="18" t="s">
        <v>79</v>
      </c>
      <c r="C13" s="88" t="s">
        <v>94</v>
      </c>
      <c r="D13" s="20" t="s">
        <v>403</v>
      </c>
      <c r="E13" s="13">
        <v>357</v>
      </c>
    </row>
    <row r="14" spans="1:6" ht="18" customHeight="1" x14ac:dyDescent="0.2">
      <c r="A14" s="76" t="s">
        <v>18</v>
      </c>
      <c r="B14" s="18" t="s">
        <v>80</v>
      </c>
      <c r="C14" s="88" t="s">
        <v>95</v>
      </c>
      <c r="D14" s="20" t="s">
        <v>322</v>
      </c>
      <c r="E14" s="13">
        <v>334</v>
      </c>
    </row>
    <row r="15" spans="1:6" ht="18" customHeight="1" x14ac:dyDescent="0.2">
      <c r="A15" s="76" t="s">
        <v>18</v>
      </c>
      <c r="B15" s="18" t="s">
        <v>81</v>
      </c>
      <c r="C15" s="88" t="s">
        <v>106</v>
      </c>
      <c r="D15" s="20" t="s">
        <v>323</v>
      </c>
      <c r="E15" s="13">
        <v>179</v>
      </c>
    </row>
    <row r="16" spans="1:6" ht="18" customHeight="1" x14ac:dyDescent="0.25">
      <c r="A16" s="76" t="s">
        <v>18</v>
      </c>
      <c r="B16" s="103" t="s">
        <v>119</v>
      </c>
      <c r="C16" s="88" t="s">
        <v>57</v>
      </c>
      <c r="D16" s="20" t="s">
        <v>23</v>
      </c>
      <c r="E16" s="13">
        <v>4030</v>
      </c>
    </row>
    <row r="17" spans="1:5" ht="18" customHeight="1" x14ac:dyDescent="0.2">
      <c r="A17" s="76" t="s">
        <v>18</v>
      </c>
      <c r="B17" s="18" t="s">
        <v>82</v>
      </c>
      <c r="C17" s="88" t="s">
        <v>83</v>
      </c>
      <c r="D17" s="129" t="s">
        <v>321</v>
      </c>
      <c r="E17" s="13">
        <v>1339</v>
      </c>
    </row>
    <row r="18" spans="1:5" ht="18" customHeight="1" x14ac:dyDescent="0.2">
      <c r="A18" s="76" t="s">
        <v>18</v>
      </c>
      <c r="B18" s="18" t="s">
        <v>61</v>
      </c>
      <c r="C18" s="88" t="s">
        <v>107</v>
      </c>
      <c r="D18" s="20" t="s">
        <v>23</v>
      </c>
      <c r="E18" s="13">
        <v>14317</v>
      </c>
    </row>
    <row r="19" spans="1:5" ht="18" customHeight="1" x14ac:dyDescent="0.2">
      <c r="A19" s="78" t="s">
        <v>18</v>
      </c>
      <c r="B19" s="18" t="s">
        <v>62</v>
      </c>
      <c r="C19" s="88" t="s">
        <v>522</v>
      </c>
      <c r="D19" s="20" t="s">
        <v>23</v>
      </c>
      <c r="E19" s="13">
        <v>30960</v>
      </c>
    </row>
    <row r="20" spans="1:5" ht="18" customHeight="1" x14ac:dyDescent="0.2">
      <c r="A20" s="76" t="s">
        <v>18</v>
      </c>
      <c r="B20" s="18" t="s">
        <v>120</v>
      </c>
      <c r="C20" s="88" t="s">
        <v>97</v>
      </c>
      <c r="D20" s="20" t="s">
        <v>404</v>
      </c>
      <c r="E20" s="13">
        <v>547</v>
      </c>
    </row>
    <row r="21" spans="1:5" ht="18" customHeight="1" x14ac:dyDescent="0.2">
      <c r="A21" s="76" t="s">
        <v>18</v>
      </c>
      <c r="B21" s="18" t="s">
        <v>121</v>
      </c>
      <c r="C21" s="88" t="s">
        <v>109</v>
      </c>
      <c r="D21" s="20" t="s">
        <v>23</v>
      </c>
      <c r="E21" s="13">
        <v>100</v>
      </c>
    </row>
    <row r="22" spans="1:5" ht="18" customHeight="1" x14ac:dyDescent="0.2">
      <c r="A22" s="76" t="s">
        <v>18</v>
      </c>
      <c r="B22" s="18" t="s">
        <v>122</v>
      </c>
      <c r="C22" s="88" t="s">
        <v>110</v>
      </c>
      <c r="D22" s="20" t="s">
        <v>405</v>
      </c>
      <c r="E22" s="13">
        <v>350</v>
      </c>
    </row>
    <row r="23" spans="1:5" ht="18" customHeight="1" x14ac:dyDescent="0.2">
      <c r="A23" s="76" t="s">
        <v>18</v>
      </c>
      <c r="B23" s="18" t="s">
        <v>123</v>
      </c>
      <c r="C23" s="88" t="s">
        <v>111</v>
      </c>
      <c r="D23" s="20" t="s">
        <v>405</v>
      </c>
      <c r="E23" s="13">
        <v>360</v>
      </c>
    </row>
    <row r="24" spans="1:5" ht="18" customHeight="1" x14ac:dyDescent="0.2">
      <c r="A24" s="76" t="s">
        <v>18</v>
      </c>
      <c r="B24" s="18" t="s">
        <v>124</v>
      </c>
      <c r="C24" s="88" t="s">
        <v>112</v>
      </c>
      <c r="D24" s="20" t="s">
        <v>406</v>
      </c>
      <c r="E24" s="13">
        <v>170</v>
      </c>
    </row>
    <row r="25" spans="1:5" ht="18" customHeight="1" x14ac:dyDescent="0.2">
      <c r="A25" s="76" t="s">
        <v>18</v>
      </c>
      <c r="B25" s="18" t="s">
        <v>125</v>
      </c>
      <c r="C25" s="88" t="s">
        <v>113</v>
      </c>
      <c r="D25" s="20" t="s">
        <v>322</v>
      </c>
      <c r="E25" s="13">
        <v>12412</v>
      </c>
    </row>
    <row r="26" spans="1:5" ht="18" customHeight="1" x14ac:dyDescent="0.2">
      <c r="A26" s="78" t="s">
        <v>18</v>
      </c>
      <c r="B26" s="18" t="s">
        <v>127</v>
      </c>
      <c r="C26" s="88" t="s">
        <v>115</v>
      </c>
      <c r="D26" s="20" t="s">
        <v>23</v>
      </c>
      <c r="E26" s="13">
        <v>16226</v>
      </c>
    </row>
    <row r="27" spans="1:5" ht="18" customHeight="1" thickBot="1" x14ac:dyDescent="0.25">
      <c r="A27" s="159" t="s">
        <v>18</v>
      </c>
      <c r="B27" s="14"/>
      <c r="C27" s="161" t="s">
        <v>130</v>
      </c>
      <c r="D27" s="160" t="s">
        <v>23</v>
      </c>
      <c r="E27" s="186">
        <v>3543</v>
      </c>
    </row>
    <row r="28" spans="1:5" s="1" customFormat="1" ht="21.95" customHeight="1" thickBot="1" x14ac:dyDescent="0.35">
      <c r="A28" s="56" t="s">
        <v>12</v>
      </c>
      <c r="B28" s="62"/>
      <c r="C28" s="63"/>
      <c r="D28" s="7"/>
      <c r="E28" s="201">
        <f>SUM(E13:E27)</f>
        <v>85224</v>
      </c>
    </row>
    <row r="29" spans="1:5" s="1" customFormat="1" ht="20.100000000000001" customHeight="1" x14ac:dyDescent="0.3">
      <c r="A29" s="25"/>
      <c r="B29" s="107"/>
      <c r="C29" s="158" t="s">
        <v>19</v>
      </c>
      <c r="D29" s="28"/>
      <c r="E29" s="104"/>
    </row>
    <row r="30" spans="1:5" s="1" customFormat="1" ht="18" customHeight="1" thickBot="1" x14ac:dyDescent="0.35">
      <c r="A30" s="148" t="s">
        <v>141</v>
      </c>
      <c r="B30" s="227">
        <v>80518030416</v>
      </c>
      <c r="C30" s="142" t="s">
        <v>131</v>
      </c>
      <c r="D30" s="228"/>
      <c r="E30" s="229">
        <v>1662</v>
      </c>
    </row>
    <row r="31" spans="1:5" s="1" customFormat="1" ht="21.95" customHeight="1" thickBot="1" x14ac:dyDescent="0.35">
      <c r="A31" s="77" t="s">
        <v>20</v>
      </c>
      <c r="B31" s="230"/>
      <c r="C31" s="231"/>
      <c r="D31" s="232"/>
      <c r="E31" s="49">
        <f>E30</f>
        <v>1662</v>
      </c>
    </row>
    <row r="32" spans="1:5" s="1" customFormat="1" ht="20.100000000000001" customHeight="1" x14ac:dyDescent="0.3">
      <c r="A32" s="223"/>
      <c r="B32" s="54"/>
      <c r="C32" s="99" t="s">
        <v>16</v>
      </c>
      <c r="D32" s="54"/>
      <c r="E32" s="224"/>
    </row>
    <row r="33" spans="1:5" s="1" customFormat="1" ht="18" customHeight="1" x14ac:dyDescent="0.3">
      <c r="A33" s="11" t="s">
        <v>173</v>
      </c>
      <c r="B33" s="108">
        <v>80373091816</v>
      </c>
      <c r="C33" s="109" t="s">
        <v>170</v>
      </c>
      <c r="D33" s="19" t="s">
        <v>324</v>
      </c>
      <c r="E33" s="48">
        <v>34965</v>
      </c>
    </row>
    <row r="34" spans="1:5" s="1" customFormat="1" ht="18" customHeight="1" x14ac:dyDescent="0.3">
      <c r="A34" s="76" t="s">
        <v>173</v>
      </c>
      <c r="B34" s="103">
        <v>80515090316</v>
      </c>
      <c r="C34" s="88" t="s">
        <v>171</v>
      </c>
      <c r="D34" s="21" t="s">
        <v>325</v>
      </c>
      <c r="E34" s="13">
        <v>5680</v>
      </c>
    </row>
    <row r="35" spans="1:5" s="1" customFormat="1" ht="18" customHeight="1" x14ac:dyDescent="0.3">
      <c r="A35" s="76" t="s">
        <v>173</v>
      </c>
      <c r="B35" s="103">
        <v>80516091516</v>
      </c>
      <c r="C35" s="88" t="s">
        <v>172</v>
      </c>
      <c r="D35" s="21" t="s">
        <v>400</v>
      </c>
      <c r="E35" s="13">
        <v>7073</v>
      </c>
    </row>
    <row r="36" spans="1:5" s="1" customFormat="1" ht="18" customHeight="1" x14ac:dyDescent="0.3">
      <c r="A36" s="76" t="s">
        <v>173</v>
      </c>
      <c r="B36" s="103">
        <v>80517091916</v>
      </c>
      <c r="C36" s="88" t="s">
        <v>91</v>
      </c>
      <c r="D36" s="26" t="s">
        <v>23</v>
      </c>
      <c r="E36" s="13">
        <v>3803</v>
      </c>
    </row>
    <row r="37" spans="1:5" s="1" customFormat="1" ht="21.95" customHeight="1" thickBot="1" x14ac:dyDescent="0.35">
      <c r="A37" s="180" t="s">
        <v>174</v>
      </c>
      <c r="B37" s="170"/>
      <c r="C37" s="181"/>
      <c r="D37" s="182"/>
      <c r="E37" s="203">
        <f>SUM(E33:E36)</f>
        <v>51521</v>
      </c>
    </row>
    <row r="38" spans="1:5" s="5" customFormat="1" ht="27" customHeight="1" thickBot="1" x14ac:dyDescent="0.3">
      <c r="A38" s="239" t="s">
        <v>54</v>
      </c>
      <c r="B38" s="240"/>
      <c r="C38" s="240"/>
      <c r="D38" s="16"/>
      <c r="E38" s="204">
        <f>E28+E31+E37</f>
        <v>138407</v>
      </c>
    </row>
    <row r="39" spans="1:5" s="5" customFormat="1" ht="23.25" customHeight="1" thickBot="1" x14ac:dyDescent="0.3">
      <c r="A39" s="179"/>
      <c r="B39" s="179"/>
      <c r="C39" s="179"/>
      <c r="D39" s="10"/>
      <c r="E39" s="217" t="s">
        <v>515</v>
      </c>
    </row>
    <row r="40" spans="1:5" s="5" customFormat="1" ht="41.25" customHeight="1" thickBot="1" x14ac:dyDescent="0.3">
      <c r="A40" s="9" t="s">
        <v>0</v>
      </c>
      <c r="B40" s="16" t="s">
        <v>65</v>
      </c>
      <c r="C40" s="9" t="s">
        <v>1</v>
      </c>
      <c r="D40" s="9" t="s">
        <v>2</v>
      </c>
      <c r="E40" s="9" t="s">
        <v>520</v>
      </c>
    </row>
    <row r="41" spans="1:5" s="5" customFormat="1" ht="20.100000000000001" customHeight="1" thickBot="1" x14ac:dyDescent="0.3">
      <c r="A41" s="22"/>
      <c r="B41" s="8"/>
      <c r="C41" s="62" t="s">
        <v>42</v>
      </c>
      <c r="D41" s="8"/>
      <c r="E41" s="188"/>
    </row>
    <row r="42" spans="1:5" ht="21.95" customHeight="1" x14ac:dyDescent="0.25">
      <c r="A42" s="81"/>
      <c r="B42" s="92"/>
      <c r="C42" s="99" t="s">
        <v>8</v>
      </c>
      <c r="D42" s="115"/>
      <c r="E42" s="104"/>
    </row>
    <row r="43" spans="1:5" ht="20.100000000000001" customHeight="1" x14ac:dyDescent="0.25">
      <c r="A43" s="11" t="s">
        <v>258</v>
      </c>
      <c r="B43" s="108" t="s">
        <v>183</v>
      </c>
      <c r="C43" s="101" t="s">
        <v>411</v>
      </c>
      <c r="D43" s="26" t="s">
        <v>326</v>
      </c>
      <c r="E43" s="13">
        <v>8000</v>
      </c>
    </row>
    <row r="44" spans="1:5" s="5" customFormat="1" ht="20.25" customHeight="1" thickBot="1" x14ac:dyDescent="0.3">
      <c r="A44" s="15" t="s">
        <v>17</v>
      </c>
      <c r="B44" s="8"/>
      <c r="C44" s="62"/>
      <c r="D44" s="7"/>
      <c r="E44" s="201">
        <f>E43</f>
        <v>8000</v>
      </c>
    </row>
    <row r="45" spans="1:5" ht="18.75" customHeight="1" x14ac:dyDescent="0.25">
      <c r="A45" s="25"/>
      <c r="B45" s="107"/>
      <c r="C45" s="158" t="s">
        <v>19</v>
      </c>
      <c r="D45" s="28"/>
      <c r="E45" s="104"/>
    </row>
    <row r="46" spans="1:5" ht="28.5" customHeight="1" x14ac:dyDescent="0.2">
      <c r="A46" s="17" t="s">
        <v>45</v>
      </c>
      <c r="B46" s="97" t="s">
        <v>151</v>
      </c>
      <c r="C46" s="101" t="s">
        <v>132</v>
      </c>
      <c r="D46" s="71" t="s">
        <v>23</v>
      </c>
      <c r="E46" s="48">
        <v>2914</v>
      </c>
    </row>
    <row r="47" spans="1:5" ht="18.75" customHeight="1" x14ac:dyDescent="0.25">
      <c r="A47" s="148" t="s">
        <v>45</v>
      </c>
      <c r="B47" s="155" t="s">
        <v>152</v>
      </c>
      <c r="C47" s="101" t="s">
        <v>133</v>
      </c>
      <c r="D47" s="71" t="s">
        <v>327</v>
      </c>
      <c r="E47" s="48">
        <v>7017</v>
      </c>
    </row>
    <row r="48" spans="1:5" ht="18.75" customHeight="1" x14ac:dyDescent="0.25">
      <c r="A48" s="148" t="s">
        <v>45</v>
      </c>
      <c r="B48" s="155" t="s">
        <v>153</v>
      </c>
      <c r="C48" s="101" t="s">
        <v>134</v>
      </c>
      <c r="D48" s="71" t="s">
        <v>23</v>
      </c>
      <c r="E48" s="48">
        <v>1000</v>
      </c>
    </row>
    <row r="49" spans="1:5" ht="18.75" customHeight="1" x14ac:dyDescent="0.2">
      <c r="A49" s="148" t="s">
        <v>45</v>
      </c>
      <c r="B49" s="156" t="s">
        <v>154</v>
      </c>
      <c r="C49" s="101" t="s">
        <v>135</v>
      </c>
      <c r="D49" s="71" t="s">
        <v>328</v>
      </c>
      <c r="E49" s="48">
        <v>1207</v>
      </c>
    </row>
    <row r="50" spans="1:5" ht="18.75" customHeight="1" x14ac:dyDescent="0.2">
      <c r="A50" s="148" t="s">
        <v>45</v>
      </c>
      <c r="B50" s="156" t="s">
        <v>155</v>
      </c>
      <c r="C50" s="101" t="s">
        <v>136</v>
      </c>
      <c r="D50" s="71" t="s">
        <v>322</v>
      </c>
      <c r="E50" s="48">
        <v>2239</v>
      </c>
    </row>
    <row r="51" spans="1:5" ht="18.75" customHeight="1" x14ac:dyDescent="0.2">
      <c r="A51" s="17" t="s">
        <v>45</v>
      </c>
      <c r="B51" s="199"/>
      <c r="C51" s="12" t="s">
        <v>509</v>
      </c>
      <c r="D51" s="12" t="s">
        <v>329</v>
      </c>
      <c r="E51" s="48">
        <v>7132</v>
      </c>
    </row>
    <row r="52" spans="1:5" ht="29.25" customHeight="1" x14ac:dyDescent="0.2">
      <c r="A52" s="17" t="s">
        <v>45</v>
      </c>
      <c r="B52" s="199"/>
      <c r="C52" s="12" t="s">
        <v>137</v>
      </c>
      <c r="D52" s="12" t="s">
        <v>23</v>
      </c>
      <c r="E52" s="48">
        <v>1440</v>
      </c>
    </row>
    <row r="53" spans="1:5" ht="18.75" customHeight="1" x14ac:dyDescent="0.2">
      <c r="A53" s="17" t="s">
        <v>45</v>
      </c>
      <c r="B53" s="199"/>
      <c r="C53" s="12" t="s">
        <v>138</v>
      </c>
      <c r="D53" s="12" t="s">
        <v>330</v>
      </c>
      <c r="E53" s="48">
        <v>1068</v>
      </c>
    </row>
    <row r="54" spans="1:5" ht="18.75" customHeight="1" x14ac:dyDescent="0.2">
      <c r="A54" s="17" t="s">
        <v>45</v>
      </c>
      <c r="B54" s="199"/>
      <c r="C54" s="12" t="s">
        <v>139</v>
      </c>
      <c r="D54" s="12" t="s">
        <v>331</v>
      </c>
      <c r="E54" s="48">
        <v>910</v>
      </c>
    </row>
    <row r="55" spans="1:5" ht="18.75" customHeight="1" thickBot="1" x14ac:dyDescent="0.25">
      <c r="A55" s="17" t="s">
        <v>45</v>
      </c>
      <c r="B55" s="199"/>
      <c r="C55" s="12" t="s">
        <v>140</v>
      </c>
      <c r="D55" s="12" t="s">
        <v>23</v>
      </c>
      <c r="E55" s="48">
        <v>878</v>
      </c>
    </row>
    <row r="56" spans="1:5" ht="21.95" customHeight="1" thickBot="1" x14ac:dyDescent="0.3">
      <c r="A56" s="77" t="s">
        <v>20</v>
      </c>
      <c r="B56" s="57"/>
      <c r="C56" s="58"/>
      <c r="D56" s="59"/>
      <c r="E56" s="49">
        <f>SUM(E46:E55)</f>
        <v>25805</v>
      </c>
    </row>
    <row r="57" spans="1:5" s="5" customFormat="1" ht="27" customHeight="1" thickBot="1" x14ac:dyDescent="0.3">
      <c r="A57" s="242" t="s">
        <v>53</v>
      </c>
      <c r="B57" s="243"/>
      <c r="C57" s="244"/>
      <c r="D57" s="59"/>
      <c r="E57" s="49">
        <f>SUM(E44+E56)</f>
        <v>33805</v>
      </c>
    </row>
    <row r="58" spans="1:5" s="5" customFormat="1" ht="20.100000000000001" customHeight="1" thickBot="1" x14ac:dyDescent="0.3">
      <c r="A58" s="22"/>
      <c r="B58" s="8"/>
      <c r="C58" s="62" t="s">
        <v>39</v>
      </c>
      <c r="D58" s="8"/>
      <c r="E58" s="195"/>
    </row>
    <row r="59" spans="1:5" ht="20.100000000000001" customHeight="1" x14ac:dyDescent="0.25">
      <c r="A59" s="25"/>
      <c r="B59" s="25"/>
      <c r="C59" s="163" t="s">
        <v>409</v>
      </c>
      <c r="D59" s="55"/>
      <c r="E59" s="205"/>
    </row>
    <row r="60" spans="1:5" ht="18.95" customHeight="1" x14ac:dyDescent="0.25">
      <c r="A60" s="76" t="s">
        <v>101</v>
      </c>
      <c r="B60" s="103" t="s">
        <v>128</v>
      </c>
      <c r="C60" s="88" t="s">
        <v>117</v>
      </c>
      <c r="D60" s="129" t="s">
        <v>332</v>
      </c>
      <c r="E60" s="13">
        <v>13000</v>
      </c>
    </row>
    <row r="61" spans="1:5" ht="18.95" customHeight="1" x14ac:dyDescent="0.25">
      <c r="A61" s="18" t="s">
        <v>101</v>
      </c>
      <c r="B61" s="103" t="s">
        <v>129</v>
      </c>
      <c r="C61" s="88" t="s">
        <v>118</v>
      </c>
      <c r="D61" s="26" t="s">
        <v>23</v>
      </c>
      <c r="E61" s="13">
        <v>600</v>
      </c>
    </row>
    <row r="62" spans="1:5" ht="24" customHeight="1" thickBot="1" x14ac:dyDescent="0.3">
      <c r="A62" s="15" t="s">
        <v>12</v>
      </c>
      <c r="B62" s="45"/>
      <c r="C62" s="82"/>
      <c r="D62" s="47"/>
      <c r="E62" s="201">
        <f>SUM(E60:E61)</f>
        <v>13600</v>
      </c>
    </row>
    <row r="63" spans="1:5" ht="20.100000000000001" customHeight="1" x14ac:dyDescent="0.25">
      <c r="A63" s="25"/>
      <c r="B63" s="25"/>
      <c r="C63" s="163" t="s">
        <v>11</v>
      </c>
      <c r="D63" s="28"/>
      <c r="E63" s="6"/>
    </row>
    <row r="64" spans="1:5" ht="18.95" customHeight="1" thickBot="1" x14ac:dyDescent="0.3">
      <c r="A64" s="29" t="s">
        <v>3</v>
      </c>
      <c r="B64" s="103" t="s">
        <v>148</v>
      </c>
      <c r="C64" s="105" t="s">
        <v>142</v>
      </c>
      <c r="D64" s="12" t="s">
        <v>333</v>
      </c>
      <c r="E64" s="13">
        <v>1000</v>
      </c>
    </row>
    <row r="65" spans="1:5" ht="21.95" customHeight="1" thickBot="1" x14ac:dyDescent="0.3">
      <c r="A65" s="30" t="s">
        <v>13</v>
      </c>
      <c r="B65" s="16"/>
      <c r="C65" s="74"/>
      <c r="D65" s="75"/>
      <c r="E65" s="49">
        <f>SUM(E64:E64)</f>
        <v>1000</v>
      </c>
    </row>
    <row r="66" spans="1:5" ht="29.25" customHeight="1" x14ac:dyDescent="0.25">
      <c r="A66" s="23"/>
      <c r="B66" s="150"/>
      <c r="C66" s="151" t="s">
        <v>15</v>
      </c>
      <c r="D66" s="152"/>
      <c r="E66" s="104"/>
    </row>
    <row r="67" spans="1:5" ht="18.75" customHeight="1" x14ac:dyDescent="0.2">
      <c r="A67" s="18" t="s">
        <v>3</v>
      </c>
      <c r="B67" s="18" t="s">
        <v>289</v>
      </c>
      <c r="C67" s="12" t="s">
        <v>468</v>
      </c>
      <c r="D67" s="167" t="s">
        <v>340</v>
      </c>
      <c r="E67" s="13">
        <v>351</v>
      </c>
    </row>
    <row r="68" spans="1:5" ht="28.5" customHeight="1" x14ac:dyDescent="0.2">
      <c r="A68" s="25" t="s">
        <v>3</v>
      </c>
      <c r="B68" s="18" t="s">
        <v>290</v>
      </c>
      <c r="C68" s="12" t="s">
        <v>469</v>
      </c>
      <c r="D68" s="46" t="s">
        <v>341</v>
      </c>
      <c r="E68" s="13">
        <v>45730</v>
      </c>
    </row>
    <row r="69" spans="1:5" ht="18.75" customHeight="1" x14ac:dyDescent="0.2">
      <c r="A69" s="25" t="s">
        <v>3</v>
      </c>
      <c r="B69" s="18" t="s">
        <v>291</v>
      </c>
      <c r="C69" s="12" t="s">
        <v>263</v>
      </c>
      <c r="D69" s="46" t="s">
        <v>342</v>
      </c>
      <c r="E69" s="13">
        <v>123609</v>
      </c>
    </row>
    <row r="70" spans="1:5" ht="28.5" customHeight="1" x14ac:dyDescent="0.25">
      <c r="A70" s="25" t="s">
        <v>3</v>
      </c>
      <c r="B70" s="103" t="s">
        <v>292</v>
      </c>
      <c r="C70" s="12" t="s">
        <v>470</v>
      </c>
      <c r="D70" s="46" t="s">
        <v>342</v>
      </c>
      <c r="E70" s="13">
        <v>11118</v>
      </c>
    </row>
    <row r="71" spans="1:5" ht="21" customHeight="1" thickBot="1" x14ac:dyDescent="0.3">
      <c r="A71" s="14" t="s">
        <v>3</v>
      </c>
      <c r="B71" s="219" t="s">
        <v>298</v>
      </c>
      <c r="C71" s="50" t="s">
        <v>269</v>
      </c>
      <c r="D71" s="233" t="s">
        <v>349</v>
      </c>
      <c r="E71" s="186">
        <v>31898</v>
      </c>
    </row>
    <row r="72" spans="1:5" ht="21" customHeight="1" x14ac:dyDescent="0.25">
      <c r="A72" s="183"/>
      <c r="B72" s="128"/>
      <c r="C72" s="184"/>
      <c r="D72" s="184"/>
      <c r="E72" s="185"/>
    </row>
    <row r="73" spans="1:5" ht="28.5" customHeight="1" thickBot="1" x14ac:dyDescent="0.3">
      <c r="A73" s="183"/>
      <c r="B73" s="128"/>
      <c r="C73" s="184"/>
      <c r="D73" s="184"/>
      <c r="E73" s="217" t="s">
        <v>514</v>
      </c>
    </row>
    <row r="74" spans="1:5" ht="39.75" customHeight="1" thickBot="1" x14ac:dyDescent="0.3">
      <c r="A74" s="9" t="s">
        <v>0</v>
      </c>
      <c r="B74" s="16" t="s">
        <v>65</v>
      </c>
      <c r="C74" s="9" t="s">
        <v>1</v>
      </c>
      <c r="D74" s="9" t="s">
        <v>2</v>
      </c>
      <c r="E74" s="9" t="s">
        <v>520</v>
      </c>
    </row>
    <row r="75" spans="1:5" ht="32.25" customHeight="1" x14ac:dyDescent="0.25">
      <c r="A75" s="23"/>
      <c r="B75" s="150"/>
      <c r="C75" s="151" t="s">
        <v>15</v>
      </c>
      <c r="D75" s="152"/>
      <c r="E75" s="104"/>
    </row>
    <row r="76" spans="1:5" ht="22.5" customHeight="1" x14ac:dyDescent="0.2">
      <c r="A76" s="25" t="s">
        <v>3</v>
      </c>
      <c r="B76" s="25" t="s">
        <v>303</v>
      </c>
      <c r="C76" s="164" t="s">
        <v>273</v>
      </c>
      <c r="D76" s="169" t="s">
        <v>341</v>
      </c>
      <c r="E76" s="48">
        <v>11892</v>
      </c>
    </row>
    <row r="77" spans="1:5" ht="18.75" customHeight="1" x14ac:dyDescent="0.2">
      <c r="A77" s="25" t="s">
        <v>3</v>
      </c>
      <c r="B77" s="25" t="s">
        <v>293</v>
      </c>
      <c r="C77" s="164" t="s">
        <v>264</v>
      </c>
      <c r="D77" s="169" t="s">
        <v>343</v>
      </c>
      <c r="E77" s="48">
        <v>43875</v>
      </c>
    </row>
    <row r="78" spans="1:5" ht="18.75" customHeight="1" x14ac:dyDescent="0.2">
      <c r="A78" s="25" t="s">
        <v>3</v>
      </c>
      <c r="B78" s="18" t="s">
        <v>294</v>
      </c>
      <c r="C78" s="12" t="s">
        <v>508</v>
      </c>
      <c r="D78" s="46" t="s">
        <v>344</v>
      </c>
      <c r="E78" s="13">
        <v>3518</v>
      </c>
    </row>
    <row r="79" spans="1:5" ht="34.5" customHeight="1" x14ac:dyDescent="0.2">
      <c r="A79" s="18" t="s">
        <v>3</v>
      </c>
      <c r="B79" s="18" t="s">
        <v>295</v>
      </c>
      <c r="C79" s="12" t="s">
        <v>265</v>
      </c>
      <c r="D79" s="46" t="s">
        <v>345</v>
      </c>
      <c r="E79" s="13">
        <v>3400</v>
      </c>
    </row>
    <row r="80" spans="1:5" ht="18.75" customHeight="1" x14ac:dyDescent="0.2">
      <c r="A80" s="25" t="s">
        <v>3</v>
      </c>
      <c r="B80" s="18" t="s">
        <v>296</v>
      </c>
      <c r="C80" s="12" t="s">
        <v>517</v>
      </c>
      <c r="D80" s="46" t="s">
        <v>346</v>
      </c>
      <c r="E80" s="13">
        <v>5949</v>
      </c>
    </row>
    <row r="81" spans="1:5" ht="18.75" customHeight="1" x14ac:dyDescent="0.2">
      <c r="A81" s="18" t="s">
        <v>3</v>
      </c>
      <c r="B81" s="18">
        <v>410417</v>
      </c>
      <c r="C81" s="12" t="s">
        <v>266</v>
      </c>
      <c r="D81" s="46" t="s">
        <v>337</v>
      </c>
      <c r="E81" s="13">
        <v>984</v>
      </c>
    </row>
    <row r="82" spans="1:5" ht="32.25" customHeight="1" x14ac:dyDescent="0.2">
      <c r="A82" s="25" t="s">
        <v>3</v>
      </c>
      <c r="B82" s="25" t="s">
        <v>297</v>
      </c>
      <c r="C82" s="164" t="s">
        <v>471</v>
      </c>
      <c r="D82" s="169" t="s">
        <v>348</v>
      </c>
      <c r="E82" s="48">
        <v>7296</v>
      </c>
    </row>
    <row r="83" spans="1:5" ht="18.75" customHeight="1" x14ac:dyDescent="0.2">
      <c r="A83" s="25" t="s">
        <v>3</v>
      </c>
      <c r="B83" s="18" t="s">
        <v>299</v>
      </c>
      <c r="C83" s="12" t="s">
        <v>270</v>
      </c>
      <c r="D83" s="46" t="s">
        <v>350</v>
      </c>
      <c r="E83" s="13">
        <v>3290</v>
      </c>
    </row>
    <row r="84" spans="1:5" ht="18.75" customHeight="1" x14ac:dyDescent="0.2">
      <c r="A84" s="25" t="s">
        <v>3</v>
      </c>
      <c r="B84" s="18" t="s">
        <v>300</v>
      </c>
      <c r="C84" s="12" t="s">
        <v>271</v>
      </c>
      <c r="D84" s="46" t="s">
        <v>23</v>
      </c>
      <c r="E84" s="13">
        <v>3615</v>
      </c>
    </row>
    <row r="85" spans="1:5" ht="18.75" customHeight="1" x14ac:dyDescent="0.2">
      <c r="A85" s="18" t="s">
        <v>3</v>
      </c>
      <c r="B85" s="18" t="s">
        <v>301</v>
      </c>
      <c r="C85" s="12" t="s">
        <v>507</v>
      </c>
      <c r="D85" s="46" t="s">
        <v>351</v>
      </c>
      <c r="E85" s="13">
        <v>285</v>
      </c>
    </row>
    <row r="86" spans="1:5" ht="18.75" customHeight="1" x14ac:dyDescent="0.2">
      <c r="A86" s="25" t="s">
        <v>3</v>
      </c>
      <c r="B86" s="18" t="s">
        <v>302</v>
      </c>
      <c r="C86" s="12" t="s">
        <v>272</v>
      </c>
      <c r="D86" s="46" t="s">
        <v>344</v>
      </c>
      <c r="E86" s="13">
        <v>338</v>
      </c>
    </row>
    <row r="87" spans="1:5" ht="18.75" customHeight="1" x14ac:dyDescent="0.2">
      <c r="A87" s="25" t="s">
        <v>3</v>
      </c>
      <c r="B87" s="25" t="s">
        <v>304</v>
      </c>
      <c r="C87" s="164" t="s">
        <v>472</v>
      </c>
      <c r="D87" s="169" t="s">
        <v>352</v>
      </c>
      <c r="E87" s="48">
        <v>4200</v>
      </c>
    </row>
    <row r="88" spans="1:5" ht="18.75" customHeight="1" x14ac:dyDescent="0.2">
      <c r="A88" s="25" t="s">
        <v>3</v>
      </c>
      <c r="B88" s="18" t="s">
        <v>305</v>
      </c>
      <c r="C88" s="12" t="s">
        <v>473</v>
      </c>
      <c r="D88" s="46" t="s">
        <v>353</v>
      </c>
      <c r="E88" s="13">
        <v>2480</v>
      </c>
    </row>
    <row r="89" spans="1:5" ht="18.75" customHeight="1" x14ac:dyDescent="0.25">
      <c r="A89" s="25" t="s">
        <v>3</v>
      </c>
      <c r="B89" s="103" t="s">
        <v>306</v>
      </c>
      <c r="C89" s="12" t="s">
        <v>314</v>
      </c>
      <c r="D89" s="46" t="s">
        <v>354</v>
      </c>
      <c r="E89" s="13">
        <v>140</v>
      </c>
    </row>
    <row r="90" spans="1:5" ht="18.75" customHeight="1" x14ac:dyDescent="0.2">
      <c r="A90" s="18" t="s">
        <v>3</v>
      </c>
      <c r="B90" s="18" t="s">
        <v>307</v>
      </c>
      <c r="C90" s="12" t="s">
        <v>315</v>
      </c>
      <c r="D90" s="46" t="s">
        <v>355</v>
      </c>
      <c r="E90" s="13">
        <v>31</v>
      </c>
    </row>
    <row r="91" spans="1:5" ht="18.75" customHeight="1" x14ac:dyDescent="0.2">
      <c r="A91" s="25" t="s">
        <v>3</v>
      </c>
      <c r="B91" s="18" t="s">
        <v>308</v>
      </c>
      <c r="C91" s="12" t="s">
        <v>316</v>
      </c>
      <c r="D91" s="46" t="s">
        <v>356</v>
      </c>
      <c r="E91" s="13">
        <v>210</v>
      </c>
    </row>
    <row r="92" spans="1:5" ht="18.75" customHeight="1" x14ac:dyDescent="0.2">
      <c r="A92" s="18" t="s">
        <v>3</v>
      </c>
      <c r="B92" s="18" t="s">
        <v>309</v>
      </c>
      <c r="C92" s="12" t="s">
        <v>510</v>
      </c>
      <c r="D92" s="46" t="s">
        <v>357</v>
      </c>
      <c r="E92" s="13">
        <v>438</v>
      </c>
    </row>
    <row r="93" spans="1:5" ht="18.75" customHeight="1" x14ac:dyDescent="0.2">
      <c r="A93" s="25" t="s">
        <v>3</v>
      </c>
      <c r="B93" s="18" t="s">
        <v>310</v>
      </c>
      <c r="C93" s="12" t="s">
        <v>317</v>
      </c>
      <c r="D93" s="46" t="s">
        <v>358</v>
      </c>
      <c r="E93" s="13">
        <v>4246</v>
      </c>
    </row>
    <row r="94" spans="1:5" ht="18.75" customHeight="1" x14ac:dyDescent="0.2">
      <c r="A94" s="25" t="s">
        <v>3</v>
      </c>
      <c r="B94" s="18" t="s">
        <v>311</v>
      </c>
      <c r="C94" s="12" t="s">
        <v>318</v>
      </c>
      <c r="D94" s="46" t="s">
        <v>359</v>
      </c>
      <c r="E94" s="13">
        <v>3083</v>
      </c>
    </row>
    <row r="95" spans="1:5" ht="18.75" customHeight="1" x14ac:dyDescent="0.2">
      <c r="A95" s="25" t="s">
        <v>3</v>
      </c>
      <c r="B95" s="18" t="s">
        <v>312</v>
      </c>
      <c r="C95" s="12" t="s">
        <v>319</v>
      </c>
      <c r="D95" s="46" t="s">
        <v>360</v>
      </c>
      <c r="E95" s="13">
        <v>4619</v>
      </c>
    </row>
    <row r="96" spans="1:5" s="72" customFormat="1" ht="18.75" customHeight="1" x14ac:dyDescent="0.2">
      <c r="A96" s="139" t="s">
        <v>3</v>
      </c>
      <c r="B96" s="89" t="s">
        <v>313</v>
      </c>
      <c r="C96" s="12" t="s">
        <v>320</v>
      </c>
      <c r="D96" s="168" t="s">
        <v>361</v>
      </c>
      <c r="E96" s="13">
        <v>5850</v>
      </c>
    </row>
    <row r="97" spans="1:5" s="72" customFormat="1" ht="18.75" customHeight="1" x14ac:dyDescent="0.2">
      <c r="A97" s="139" t="s">
        <v>3</v>
      </c>
      <c r="B97" s="89"/>
      <c r="C97" s="12" t="s">
        <v>420</v>
      </c>
      <c r="D97" s="168" t="s">
        <v>362</v>
      </c>
      <c r="E97" s="13">
        <v>3500</v>
      </c>
    </row>
    <row r="98" spans="1:5" ht="28.5" customHeight="1" thickBot="1" x14ac:dyDescent="0.25">
      <c r="A98" s="25" t="s">
        <v>3</v>
      </c>
      <c r="B98" s="132" t="s">
        <v>493</v>
      </c>
      <c r="C98" s="222" t="s">
        <v>422</v>
      </c>
      <c r="D98" s="46" t="s">
        <v>343</v>
      </c>
      <c r="E98" s="13">
        <v>2000</v>
      </c>
    </row>
    <row r="99" spans="1:5" ht="21.95" customHeight="1" thickBot="1" x14ac:dyDescent="0.3">
      <c r="A99" s="77" t="s">
        <v>14</v>
      </c>
      <c r="B99" s="57"/>
      <c r="C99" s="58"/>
      <c r="D99" s="59"/>
      <c r="E99" s="49">
        <f>SUM(E67:E98)</f>
        <v>327945</v>
      </c>
    </row>
    <row r="100" spans="1:5" s="5" customFormat="1" ht="21.95" customHeight="1" thickBot="1" x14ac:dyDescent="0.3">
      <c r="A100" s="239" t="s">
        <v>52</v>
      </c>
      <c r="B100" s="240"/>
      <c r="C100" s="241"/>
      <c r="D100" s="9"/>
      <c r="E100" s="49">
        <f>E65+E99+E62</f>
        <v>342545</v>
      </c>
    </row>
    <row r="101" spans="1:5" s="5" customFormat="1" ht="21.95" customHeight="1" x14ac:dyDescent="0.25">
      <c r="A101" s="179"/>
      <c r="B101" s="179"/>
      <c r="C101" s="179"/>
      <c r="D101" s="10"/>
      <c r="E101" s="225"/>
    </row>
    <row r="102" spans="1:5" s="5" customFormat="1" ht="21.95" customHeight="1" x14ac:dyDescent="0.25">
      <c r="A102" s="179"/>
      <c r="B102" s="179"/>
      <c r="C102" s="179"/>
      <c r="D102" s="10"/>
      <c r="E102" s="225"/>
    </row>
    <row r="103" spans="1:5" s="5" customFormat="1" ht="21.95" customHeight="1" x14ac:dyDescent="0.25">
      <c r="A103" s="179"/>
      <c r="B103" s="179"/>
      <c r="C103" s="179"/>
      <c r="D103" s="10"/>
      <c r="E103" s="225"/>
    </row>
    <row r="104" spans="1:5" s="5" customFormat="1" ht="21.95" customHeight="1" x14ac:dyDescent="0.25">
      <c r="A104" s="179"/>
      <c r="B104" s="179"/>
      <c r="C104" s="179"/>
      <c r="D104" s="10"/>
      <c r="E104" s="225"/>
    </row>
    <row r="105" spans="1:5" s="5" customFormat="1" ht="21.95" customHeight="1" x14ac:dyDescent="0.25">
      <c r="A105" s="179"/>
      <c r="B105" s="179"/>
      <c r="C105" s="179"/>
      <c r="D105" s="10"/>
      <c r="E105" s="225"/>
    </row>
    <row r="106" spans="1:5" s="5" customFormat="1" ht="21.95" customHeight="1" x14ac:dyDescent="0.25">
      <c r="A106" s="179"/>
      <c r="B106" s="179"/>
      <c r="C106" s="179"/>
      <c r="D106" s="10"/>
      <c r="E106" s="225"/>
    </row>
    <row r="107" spans="1:5" s="5" customFormat="1" ht="21.95" customHeight="1" thickBot="1" x14ac:dyDescent="0.3">
      <c r="A107" s="179"/>
      <c r="B107" s="179"/>
      <c r="C107" s="179"/>
      <c r="D107" s="10"/>
      <c r="E107" s="217" t="s">
        <v>513</v>
      </c>
    </row>
    <row r="108" spans="1:5" s="5" customFormat="1" ht="39.75" customHeight="1" thickBot="1" x14ac:dyDescent="0.3">
      <c r="A108" s="9" t="s">
        <v>0</v>
      </c>
      <c r="B108" s="16" t="s">
        <v>65</v>
      </c>
      <c r="C108" s="9" t="s">
        <v>1</v>
      </c>
      <c r="D108" s="9" t="s">
        <v>2</v>
      </c>
      <c r="E108" s="9" t="s">
        <v>520</v>
      </c>
    </row>
    <row r="109" spans="1:5" s="5" customFormat="1" ht="20.100000000000001" customHeight="1" thickBot="1" x14ac:dyDescent="0.3">
      <c r="A109" s="22"/>
      <c r="B109" s="8"/>
      <c r="C109" s="62" t="s">
        <v>40</v>
      </c>
      <c r="D109" s="8"/>
      <c r="E109" s="206"/>
    </row>
    <row r="110" spans="1:5" ht="21.95" customHeight="1" x14ac:dyDescent="0.25">
      <c r="A110" s="81"/>
      <c r="B110" s="92"/>
      <c r="C110" s="119" t="s">
        <v>8</v>
      </c>
      <c r="D110" s="93"/>
      <c r="E110" s="104"/>
    </row>
    <row r="111" spans="1:5" ht="20.100000000000001" customHeight="1" x14ac:dyDescent="0.25">
      <c r="A111" s="29" t="s">
        <v>259</v>
      </c>
      <c r="B111" s="108" t="s">
        <v>184</v>
      </c>
      <c r="C111" s="140" t="s">
        <v>222</v>
      </c>
      <c r="D111" s="34"/>
      <c r="E111" s="48">
        <v>30500</v>
      </c>
    </row>
    <row r="112" spans="1:5" ht="30.75" customHeight="1" thickBot="1" x14ac:dyDescent="0.3">
      <c r="A112" s="14" t="s">
        <v>259</v>
      </c>
      <c r="B112" s="219" t="s">
        <v>185</v>
      </c>
      <c r="C112" s="220" t="s">
        <v>223</v>
      </c>
      <c r="D112" s="221" t="s">
        <v>365</v>
      </c>
      <c r="E112" s="186">
        <v>20000</v>
      </c>
    </row>
    <row r="113" spans="1:5" ht="20.100000000000001" customHeight="1" thickBot="1" x14ac:dyDescent="0.3">
      <c r="A113" s="245" t="s">
        <v>17</v>
      </c>
      <c r="B113" s="246"/>
      <c r="C113" s="247"/>
      <c r="D113" s="218"/>
      <c r="E113" s="201">
        <f>SUM(E111:E112)</f>
        <v>50500</v>
      </c>
    </row>
    <row r="114" spans="1:5" ht="21.95" customHeight="1" x14ac:dyDescent="0.25">
      <c r="A114" s="81"/>
      <c r="B114" s="92"/>
      <c r="C114" s="119" t="s">
        <v>4</v>
      </c>
      <c r="D114" s="93"/>
      <c r="E114" s="104"/>
    </row>
    <row r="115" spans="1:5" ht="20.100000000000001" customHeight="1" x14ac:dyDescent="0.2">
      <c r="A115" s="32" t="s">
        <v>25</v>
      </c>
      <c r="B115" s="25" t="s">
        <v>5</v>
      </c>
      <c r="C115" s="101" t="s">
        <v>78</v>
      </c>
      <c r="D115" s="91" t="s">
        <v>366</v>
      </c>
      <c r="E115" s="13">
        <v>1500</v>
      </c>
    </row>
    <row r="116" spans="1:5" ht="25.5" customHeight="1" thickBot="1" x14ac:dyDescent="0.25">
      <c r="A116" s="32" t="s">
        <v>25</v>
      </c>
      <c r="B116" s="25" t="s">
        <v>76</v>
      </c>
      <c r="C116" s="101" t="s">
        <v>175</v>
      </c>
      <c r="D116" s="91" t="s">
        <v>367</v>
      </c>
      <c r="E116" s="13">
        <v>7063</v>
      </c>
    </row>
    <row r="117" spans="1:5" ht="21.95" customHeight="1" thickBot="1" x14ac:dyDescent="0.3">
      <c r="A117" s="30" t="s">
        <v>6</v>
      </c>
      <c r="B117" s="122"/>
      <c r="C117" s="145"/>
      <c r="D117" s="146"/>
      <c r="E117" s="49">
        <f>SUM(E115:E116)</f>
        <v>8563</v>
      </c>
    </row>
    <row r="118" spans="1:5" s="5" customFormat="1" ht="27" customHeight="1" thickBot="1" x14ac:dyDescent="0.3">
      <c r="A118" s="239" t="s">
        <v>51</v>
      </c>
      <c r="B118" s="240"/>
      <c r="C118" s="241"/>
      <c r="D118" s="9"/>
      <c r="E118" s="49">
        <f>SUM(E113+E117)</f>
        <v>59063</v>
      </c>
    </row>
    <row r="119" spans="1:5" s="5" customFormat="1" ht="20.100000000000001" customHeight="1" thickBot="1" x14ac:dyDescent="0.3">
      <c r="A119" s="22"/>
      <c r="B119" s="8"/>
      <c r="C119" s="62" t="s">
        <v>43</v>
      </c>
      <c r="D119" s="8"/>
      <c r="E119" s="207"/>
    </row>
    <row r="120" spans="1:5" ht="21.95" customHeight="1" x14ac:dyDescent="0.25">
      <c r="A120" s="92"/>
      <c r="B120" s="23"/>
      <c r="C120" s="154" t="s">
        <v>21</v>
      </c>
      <c r="D120" s="24"/>
      <c r="E120" s="208"/>
    </row>
    <row r="121" spans="1:5" ht="18.95" customHeight="1" x14ac:dyDescent="0.2">
      <c r="A121" s="32" t="s">
        <v>30</v>
      </c>
      <c r="B121" s="25" t="s">
        <v>33</v>
      </c>
      <c r="C121" s="33" t="s">
        <v>35</v>
      </c>
      <c r="D121" s="34" t="s">
        <v>36</v>
      </c>
      <c r="E121" s="48">
        <v>1430</v>
      </c>
    </row>
    <row r="122" spans="1:5" ht="21.95" customHeight="1" thickBot="1" x14ac:dyDescent="0.3">
      <c r="A122" s="56" t="s">
        <v>22</v>
      </c>
      <c r="B122" s="62"/>
      <c r="C122" s="63"/>
      <c r="D122" s="64"/>
      <c r="E122" s="201">
        <f>SUM(E121)</f>
        <v>1430</v>
      </c>
    </row>
    <row r="123" spans="1:5" ht="21.95" customHeight="1" x14ac:dyDescent="0.25">
      <c r="A123" s="117"/>
      <c r="B123" s="118"/>
      <c r="C123" s="163" t="s">
        <v>11</v>
      </c>
      <c r="D123" s="119"/>
      <c r="E123" s="202"/>
    </row>
    <row r="124" spans="1:5" ht="18.95" customHeight="1" x14ac:dyDescent="0.25">
      <c r="A124" s="149" t="s">
        <v>261</v>
      </c>
      <c r="B124" s="103" t="s">
        <v>262</v>
      </c>
      <c r="C124" s="33" t="s">
        <v>494</v>
      </c>
      <c r="D124" s="121"/>
      <c r="E124" s="48">
        <v>5523</v>
      </c>
    </row>
    <row r="125" spans="1:5" ht="21.95" customHeight="1" thickBot="1" x14ac:dyDescent="0.3">
      <c r="A125" s="126" t="s">
        <v>424</v>
      </c>
      <c r="B125" s="63"/>
      <c r="C125" s="62"/>
      <c r="D125" s="116"/>
      <c r="E125" s="203">
        <f>E124</f>
        <v>5523</v>
      </c>
    </row>
    <row r="126" spans="1:5" ht="21.95" customHeight="1" x14ac:dyDescent="0.25">
      <c r="A126" s="66"/>
      <c r="B126" s="67"/>
      <c r="C126" s="68" t="s">
        <v>26</v>
      </c>
      <c r="D126" s="69"/>
      <c r="E126" s="208"/>
    </row>
    <row r="127" spans="1:5" s="72" customFormat="1" ht="18.95" customHeight="1" x14ac:dyDescent="0.2">
      <c r="A127" s="32" t="s">
        <v>27</v>
      </c>
      <c r="B127" s="25" t="s">
        <v>161</v>
      </c>
      <c r="C127" s="101" t="s">
        <v>157</v>
      </c>
      <c r="D127" s="102" t="s">
        <v>401</v>
      </c>
      <c r="E127" s="13">
        <v>205</v>
      </c>
    </row>
    <row r="128" spans="1:5" s="72" customFormat="1" ht="18.95" customHeight="1" thickBot="1" x14ac:dyDescent="0.25">
      <c r="A128" s="32" t="s">
        <v>27</v>
      </c>
      <c r="B128" s="25" t="s">
        <v>162</v>
      </c>
      <c r="C128" s="101" t="s">
        <v>415</v>
      </c>
      <c r="D128" s="102" t="s">
        <v>402</v>
      </c>
      <c r="E128" s="13">
        <v>191</v>
      </c>
    </row>
    <row r="129" spans="1:5" ht="21.75" customHeight="1" thickBot="1" x14ac:dyDescent="0.3">
      <c r="A129" s="77" t="s">
        <v>28</v>
      </c>
      <c r="B129" s="57"/>
      <c r="C129" s="58"/>
      <c r="D129" s="59"/>
      <c r="E129" s="49">
        <f>SUM(E127:E128)</f>
        <v>396</v>
      </c>
    </row>
    <row r="130" spans="1:5" s="5" customFormat="1" ht="27" customHeight="1" thickBot="1" x14ac:dyDescent="0.3">
      <c r="A130" s="242" t="s">
        <v>50</v>
      </c>
      <c r="B130" s="243"/>
      <c r="C130" s="244"/>
      <c r="D130" s="59"/>
      <c r="E130" s="49">
        <f>SUM(E129+E124+E122)</f>
        <v>7349</v>
      </c>
    </row>
    <row r="131" spans="1:5" s="5" customFormat="1" ht="20.100000000000001" customHeight="1" thickBot="1" x14ac:dyDescent="0.3">
      <c r="A131" s="27"/>
      <c r="B131" s="16"/>
      <c r="C131" s="57" t="s">
        <v>46</v>
      </c>
      <c r="D131" s="16"/>
      <c r="E131" s="209"/>
    </row>
    <row r="132" spans="1:5" ht="21.95" customHeight="1" x14ac:dyDescent="0.25">
      <c r="A132" s="36"/>
      <c r="B132" s="23"/>
      <c r="C132" s="153" t="s">
        <v>16</v>
      </c>
      <c r="D132" s="111"/>
      <c r="E132" s="208"/>
    </row>
    <row r="133" spans="1:5" ht="18.95" customHeight="1" x14ac:dyDescent="0.25">
      <c r="A133" s="18" t="s">
        <v>7</v>
      </c>
      <c r="B133" s="103" t="s">
        <v>168</v>
      </c>
      <c r="C133" s="101" t="s">
        <v>164</v>
      </c>
      <c r="D133" s="113" t="s">
        <v>37</v>
      </c>
      <c r="E133" s="13">
        <v>35000</v>
      </c>
    </row>
    <row r="134" spans="1:5" ht="18.95" customHeight="1" thickBot="1" x14ac:dyDescent="0.3">
      <c r="A134" s="25" t="s">
        <v>7</v>
      </c>
      <c r="B134" s="103" t="s">
        <v>169</v>
      </c>
      <c r="C134" s="101" t="s">
        <v>165</v>
      </c>
      <c r="D134" s="123" t="s">
        <v>37</v>
      </c>
      <c r="E134" s="13">
        <v>37000</v>
      </c>
    </row>
    <row r="135" spans="1:5" ht="17.25" customHeight="1" thickBot="1" x14ac:dyDescent="0.3">
      <c r="A135" s="30" t="s">
        <v>174</v>
      </c>
      <c r="B135" s="16"/>
      <c r="C135" s="31"/>
      <c r="D135" s="27"/>
      <c r="E135" s="49">
        <f>SUM(E133:E134)</f>
        <v>72000</v>
      </c>
    </row>
    <row r="136" spans="1:5" s="5" customFormat="1" ht="21.75" customHeight="1" thickBot="1" x14ac:dyDescent="0.3">
      <c r="A136" s="239" t="s">
        <v>49</v>
      </c>
      <c r="B136" s="240"/>
      <c r="C136" s="241"/>
      <c r="D136" s="27"/>
      <c r="E136" s="49">
        <f>SUM(E135)</f>
        <v>72000</v>
      </c>
    </row>
    <row r="137" spans="1:5" s="5" customFormat="1" ht="21.75" customHeight="1" x14ac:dyDescent="0.25">
      <c r="A137" s="179"/>
      <c r="B137" s="179"/>
      <c r="C137" s="179"/>
      <c r="D137" s="10"/>
      <c r="E137" s="225"/>
    </row>
    <row r="138" spans="1:5" s="5" customFormat="1" ht="21.75" customHeight="1" x14ac:dyDescent="0.25">
      <c r="A138" s="179"/>
      <c r="B138" s="179"/>
      <c r="C138" s="179"/>
      <c r="D138" s="10"/>
      <c r="E138" s="238"/>
    </row>
    <row r="139" spans="1:5" s="5" customFormat="1" ht="21.75" customHeight="1" x14ac:dyDescent="0.25">
      <c r="A139" s="179"/>
      <c r="B139" s="179"/>
      <c r="C139" s="179"/>
      <c r="D139" s="10"/>
      <c r="E139" s="225"/>
    </row>
    <row r="140" spans="1:5" s="5" customFormat="1" ht="21.75" customHeight="1" x14ac:dyDescent="0.25">
      <c r="A140" s="179"/>
      <c r="B140" s="179"/>
      <c r="C140" s="179"/>
      <c r="D140" s="10"/>
      <c r="E140" s="225"/>
    </row>
    <row r="141" spans="1:5" s="5" customFormat="1" ht="21.75" customHeight="1" thickBot="1" x14ac:dyDescent="0.3">
      <c r="A141" s="226"/>
      <c r="B141" s="226"/>
      <c r="C141" s="226"/>
      <c r="D141" s="8"/>
      <c r="E141" s="234" t="s">
        <v>512</v>
      </c>
    </row>
    <row r="142" spans="1:5" s="5" customFormat="1" ht="41.25" customHeight="1" thickBot="1" x14ac:dyDescent="0.3">
      <c r="A142" s="9" t="s">
        <v>0</v>
      </c>
      <c r="B142" s="16" t="s">
        <v>65</v>
      </c>
      <c r="C142" s="9" t="s">
        <v>1</v>
      </c>
      <c r="D142" s="9" t="s">
        <v>2</v>
      </c>
      <c r="E142" s="9" t="s">
        <v>520</v>
      </c>
    </row>
    <row r="143" spans="1:5" s="5" customFormat="1" ht="24" customHeight="1" thickBot="1" x14ac:dyDescent="0.3">
      <c r="A143" s="22"/>
      <c r="B143" s="8"/>
      <c r="C143" s="62" t="s">
        <v>41</v>
      </c>
      <c r="D143" s="8"/>
      <c r="E143" s="188"/>
    </row>
    <row r="144" spans="1:5" ht="20.25" customHeight="1" x14ac:dyDescent="0.25">
      <c r="A144" s="40"/>
      <c r="B144" s="23"/>
      <c r="C144" s="99" t="s">
        <v>8</v>
      </c>
      <c r="D144" s="34"/>
      <c r="E144" s="104"/>
    </row>
    <row r="145" spans="1:5" ht="18" customHeight="1" x14ac:dyDescent="0.25">
      <c r="A145" s="38" t="s">
        <v>24</v>
      </c>
      <c r="B145" s="103" t="s">
        <v>187</v>
      </c>
      <c r="C145" s="101" t="s">
        <v>225</v>
      </c>
      <c r="D145" s="26" t="s">
        <v>396</v>
      </c>
      <c r="E145" s="13">
        <v>300000</v>
      </c>
    </row>
    <row r="146" spans="1:5" ht="28.5" customHeight="1" x14ac:dyDescent="0.2">
      <c r="A146" s="135" t="s">
        <v>24</v>
      </c>
      <c r="B146" s="162"/>
      <c r="C146" s="101" t="s">
        <v>257</v>
      </c>
      <c r="D146" s="157" t="s">
        <v>396</v>
      </c>
      <c r="E146" s="61">
        <v>19000</v>
      </c>
    </row>
    <row r="147" spans="1:5" ht="18" customHeight="1" x14ac:dyDescent="0.2">
      <c r="A147" s="38" t="s">
        <v>24</v>
      </c>
      <c r="B147" s="25" t="s">
        <v>75</v>
      </c>
      <c r="C147" s="101" t="s">
        <v>227</v>
      </c>
      <c r="D147" s="34" t="s">
        <v>23</v>
      </c>
      <c r="E147" s="13">
        <v>3062</v>
      </c>
    </row>
    <row r="148" spans="1:5" ht="18" customHeight="1" x14ac:dyDescent="0.2">
      <c r="A148" s="38" t="s">
        <v>24</v>
      </c>
      <c r="B148" s="25" t="s">
        <v>188</v>
      </c>
      <c r="C148" s="101" t="s">
        <v>228</v>
      </c>
      <c r="D148" s="26" t="s">
        <v>326</v>
      </c>
      <c r="E148" s="13">
        <v>3476</v>
      </c>
    </row>
    <row r="149" spans="1:5" ht="18" customHeight="1" x14ac:dyDescent="0.2">
      <c r="A149" s="38" t="s">
        <v>24</v>
      </c>
      <c r="B149" s="18" t="s">
        <v>189</v>
      </c>
      <c r="C149" s="101" t="s">
        <v>93</v>
      </c>
      <c r="D149" s="26" t="s">
        <v>369</v>
      </c>
      <c r="E149" s="61">
        <v>8756</v>
      </c>
    </row>
    <row r="150" spans="1:5" ht="18" customHeight="1" x14ac:dyDescent="0.2">
      <c r="A150" s="40" t="s">
        <v>24</v>
      </c>
      <c r="B150" s="25" t="s">
        <v>191</v>
      </c>
      <c r="C150" s="140" t="s">
        <v>230</v>
      </c>
      <c r="D150" s="34" t="s">
        <v>371</v>
      </c>
      <c r="E150" s="48">
        <v>2110</v>
      </c>
    </row>
    <row r="151" spans="1:5" ht="18" customHeight="1" x14ac:dyDescent="0.2">
      <c r="A151" s="38" t="s">
        <v>24</v>
      </c>
      <c r="B151" s="25" t="s">
        <v>192</v>
      </c>
      <c r="C151" s="101" t="s">
        <v>231</v>
      </c>
      <c r="D151" s="34" t="s">
        <v>372</v>
      </c>
      <c r="E151" s="13">
        <v>2980</v>
      </c>
    </row>
    <row r="152" spans="1:5" ht="18" customHeight="1" x14ac:dyDescent="0.2">
      <c r="A152" s="38" t="s">
        <v>24</v>
      </c>
      <c r="B152" s="25" t="s">
        <v>193</v>
      </c>
      <c r="C152" s="101" t="s">
        <v>232</v>
      </c>
      <c r="D152" s="34" t="s">
        <v>373</v>
      </c>
      <c r="E152" s="13">
        <v>1560</v>
      </c>
    </row>
    <row r="153" spans="1:5" ht="18" customHeight="1" x14ac:dyDescent="0.2">
      <c r="A153" s="38" t="s">
        <v>24</v>
      </c>
      <c r="B153" s="25" t="s">
        <v>194</v>
      </c>
      <c r="C153" s="101" t="s">
        <v>233</v>
      </c>
      <c r="D153" s="34" t="s">
        <v>378</v>
      </c>
      <c r="E153" s="13">
        <v>3201</v>
      </c>
    </row>
    <row r="154" spans="1:5" ht="18" customHeight="1" x14ac:dyDescent="0.2">
      <c r="A154" s="38" t="s">
        <v>24</v>
      </c>
      <c r="B154" s="25" t="s">
        <v>195</v>
      </c>
      <c r="C154" s="101" t="s">
        <v>234</v>
      </c>
      <c r="D154" s="34" t="s">
        <v>374</v>
      </c>
      <c r="E154" s="13">
        <v>2172</v>
      </c>
    </row>
    <row r="155" spans="1:5" ht="18" customHeight="1" x14ac:dyDescent="0.2">
      <c r="A155" s="38" t="s">
        <v>24</v>
      </c>
      <c r="B155" s="25" t="s">
        <v>196</v>
      </c>
      <c r="C155" s="101" t="s">
        <v>235</v>
      </c>
      <c r="D155" s="34" t="s">
        <v>502</v>
      </c>
      <c r="E155" s="13">
        <v>7356</v>
      </c>
    </row>
    <row r="156" spans="1:5" ht="18" customHeight="1" x14ac:dyDescent="0.25">
      <c r="A156" s="38" t="s">
        <v>24</v>
      </c>
      <c r="B156" s="103" t="s">
        <v>197</v>
      </c>
      <c r="C156" s="101" t="s">
        <v>236</v>
      </c>
      <c r="D156" s="34" t="s">
        <v>23</v>
      </c>
      <c r="E156" s="13">
        <v>9495</v>
      </c>
    </row>
    <row r="157" spans="1:5" ht="18" customHeight="1" x14ac:dyDescent="0.2">
      <c r="A157" s="38" t="s">
        <v>24</v>
      </c>
      <c r="B157" s="25" t="s">
        <v>199</v>
      </c>
      <c r="C157" s="101" t="s">
        <v>238</v>
      </c>
      <c r="D157" s="34" t="s">
        <v>377</v>
      </c>
      <c r="E157" s="13">
        <v>1815</v>
      </c>
    </row>
    <row r="158" spans="1:5" ht="18" customHeight="1" x14ac:dyDescent="0.2">
      <c r="A158" s="38" t="s">
        <v>24</v>
      </c>
      <c r="B158" s="25" t="s">
        <v>200</v>
      </c>
      <c r="C158" s="101" t="s">
        <v>239</v>
      </c>
      <c r="D158" s="34" t="s">
        <v>23</v>
      </c>
      <c r="E158" s="13">
        <v>7018</v>
      </c>
    </row>
    <row r="159" spans="1:5" ht="18" customHeight="1" x14ac:dyDescent="0.2">
      <c r="A159" s="38" t="s">
        <v>24</v>
      </c>
      <c r="B159" s="25" t="s">
        <v>203</v>
      </c>
      <c r="C159" s="101" t="s">
        <v>241</v>
      </c>
      <c r="D159" s="34" t="s">
        <v>375</v>
      </c>
      <c r="E159" s="13">
        <v>6134</v>
      </c>
    </row>
    <row r="160" spans="1:5" ht="18" customHeight="1" x14ac:dyDescent="0.2">
      <c r="A160" s="38" t="s">
        <v>24</v>
      </c>
      <c r="B160" s="25" t="s">
        <v>206</v>
      </c>
      <c r="C160" s="101" t="s">
        <v>244</v>
      </c>
      <c r="D160" s="34" t="s">
        <v>382</v>
      </c>
      <c r="E160" s="13">
        <v>1169</v>
      </c>
    </row>
    <row r="161" spans="1:5" ht="18" customHeight="1" x14ac:dyDescent="0.2">
      <c r="A161" s="38" t="s">
        <v>24</v>
      </c>
      <c r="B161" s="25" t="s">
        <v>207</v>
      </c>
      <c r="C161" s="101" t="s">
        <v>245</v>
      </c>
      <c r="D161" s="34" t="s">
        <v>382</v>
      </c>
      <c r="E161" s="13">
        <v>1927</v>
      </c>
    </row>
    <row r="162" spans="1:5" ht="18" customHeight="1" x14ac:dyDescent="0.2">
      <c r="A162" s="38" t="s">
        <v>24</v>
      </c>
      <c r="B162" s="25" t="s">
        <v>209</v>
      </c>
      <c r="C162" s="101" t="s">
        <v>503</v>
      </c>
      <c r="D162" s="34" t="s">
        <v>374</v>
      </c>
      <c r="E162" s="13">
        <v>1927</v>
      </c>
    </row>
    <row r="163" spans="1:5" ht="18" customHeight="1" x14ac:dyDescent="0.2">
      <c r="A163" s="38" t="s">
        <v>24</v>
      </c>
      <c r="B163" s="25" t="s">
        <v>211</v>
      </c>
      <c r="C163" s="101" t="s">
        <v>248</v>
      </c>
      <c r="D163" s="34" t="s">
        <v>381</v>
      </c>
      <c r="E163" s="13">
        <v>5934</v>
      </c>
    </row>
    <row r="164" spans="1:5" ht="18" customHeight="1" x14ac:dyDescent="0.2">
      <c r="A164" s="38" t="s">
        <v>24</v>
      </c>
      <c r="B164" s="25" t="s">
        <v>212</v>
      </c>
      <c r="C164" s="101" t="s">
        <v>387</v>
      </c>
      <c r="D164" s="34" t="s">
        <v>388</v>
      </c>
      <c r="E164" s="13">
        <v>5817</v>
      </c>
    </row>
    <row r="165" spans="1:5" ht="18" customHeight="1" x14ac:dyDescent="0.2">
      <c r="A165" s="38" t="s">
        <v>24</v>
      </c>
      <c r="B165" s="25" t="s">
        <v>213</v>
      </c>
      <c r="C165" s="101" t="s">
        <v>249</v>
      </c>
      <c r="D165" s="34" t="s">
        <v>385</v>
      </c>
      <c r="E165" s="13">
        <v>1317</v>
      </c>
    </row>
    <row r="166" spans="1:5" ht="18" customHeight="1" x14ac:dyDescent="0.2">
      <c r="A166" s="38" t="s">
        <v>24</v>
      </c>
      <c r="B166" s="18" t="s">
        <v>214</v>
      </c>
      <c r="C166" s="101" t="s">
        <v>250</v>
      </c>
      <c r="D166" s="26" t="s">
        <v>386</v>
      </c>
      <c r="E166" s="13">
        <v>5362</v>
      </c>
    </row>
    <row r="167" spans="1:5" ht="18" customHeight="1" x14ac:dyDescent="0.2">
      <c r="A167" s="40" t="s">
        <v>24</v>
      </c>
      <c r="B167" s="25" t="s">
        <v>216</v>
      </c>
      <c r="C167" s="140" t="s">
        <v>417</v>
      </c>
      <c r="D167" s="34" t="s">
        <v>391</v>
      </c>
      <c r="E167" s="48">
        <v>4451</v>
      </c>
    </row>
    <row r="168" spans="1:5" ht="18" customHeight="1" x14ac:dyDescent="0.2">
      <c r="A168" s="38" t="s">
        <v>24</v>
      </c>
      <c r="B168" s="25" t="s">
        <v>217</v>
      </c>
      <c r="C168" s="101" t="s">
        <v>252</v>
      </c>
      <c r="D168" s="34" t="s">
        <v>390</v>
      </c>
      <c r="E168" s="13">
        <v>503</v>
      </c>
    </row>
    <row r="169" spans="1:5" ht="18" customHeight="1" x14ac:dyDescent="0.2">
      <c r="A169" s="38" t="s">
        <v>24</v>
      </c>
      <c r="B169" s="25" t="s">
        <v>218</v>
      </c>
      <c r="C169" s="101" t="s">
        <v>253</v>
      </c>
      <c r="D169" s="34" t="s">
        <v>379</v>
      </c>
      <c r="E169" s="13">
        <v>1994</v>
      </c>
    </row>
    <row r="170" spans="1:5" ht="18" customHeight="1" x14ac:dyDescent="0.2">
      <c r="A170" s="38" t="s">
        <v>24</v>
      </c>
      <c r="B170" s="25" t="s">
        <v>219</v>
      </c>
      <c r="C170" s="101" t="s">
        <v>254</v>
      </c>
      <c r="D170" s="34" t="s">
        <v>392</v>
      </c>
      <c r="E170" s="13">
        <v>2227</v>
      </c>
    </row>
    <row r="171" spans="1:5" ht="18" customHeight="1" x14ac:dyDescent="0.2">
      <c r="A171" s="38" t="s">
        <v>24</v>
      </c>
      <c r="B171" s="18" t="s">
        <v>219</v>
      </c>
      <c r="C171" s="101" t="s">
        <v>413</v>
      </c>
      <c r="D171" s="26" t="s">
        <v>380</v>
      </c>
      <c r="E171" s="13">
        <v>1720</v>
      </c>
    </row>
    <row r="172" spans="1:5" ht="18" customHeight="1" x14ac:dyDescent="0.2">
      <c r="A172" s="40" t="s">
        <v>24</v>
      </c>
      <c r="B172" s="25" t="s">
        <v>220</v>
      </c>
      <c r="C172" s="140" t="s">
        <v>255</v>
      </c>
      <c r="D172" s="34" t="s">
        <v>393</v>
      </c>
      <c r="E172" s="48">
        <v>3358</v>
      </c>
    </row>
    <row r="173" spans="1:5" ht="18" customHeight="1" thickBot="1" x14ac:dyDescent="0.25">
      <c r="A173" s="38" t="s">
        <v>24</v>
      </c>
      <c r="B173" s="25" t="s">
        <v>221</v>
      </c>
      <c r="C173" s="101" t="s">
        <v>418</v>
      </c>
      <c r="D173" s="34" t="s">
        <v>394</v>
      </c>
      <c r="E173" s="13">
        <v>2429</v>
      </c>
    </row>
    <row r="174" spans="1:5" ht="21.95" customHeight="1" thickBot="1" x14ac:dyDescent="0.3">
      <c r="A174" s="30" t="s">
        <v>17</v>
      </c>
      <c r="B174" s="16"/>
      <c r="C174" s="31"/>
      <c r="D174" s="9"/>
      <c r="E174" s="49">
        <f>SUM(E145:E173)</f>
        <v>418270</v>
      </c>
    </row>
    <row r="175" spans="1:5" s="5" customFormat="1" ht="21.95" customHeight="1" thickBot="1" x14ac:dyDescent="0.3">
      <c r="A175" s="239" t="s">
        <v>48</v>
      </c>
      <c r="B175" s="240"/>
      <c r="C175" s="241"/>
      <c r="D175" s="9"/>
      <c r="E175" s="49">
        <f>SUM(E174)</f>
        <v>418270</v>
      </c>
    </row>
    <row r="176" spans="1:5" s="5" customFormat="1" ht="21.95" customHeight="1" x14ac:dyDescent="0.25">
      <c r="A176" s="179"/>
      <c r="B176" s="179"/>
      <c r="C176" s="179"/>
      <c r="D176" s="10"/>
      <c r="E176" s="225"/>
    </row>
    <row r="177" spans="1:5" s="5" customFormat="1" ht="21.95" customHeight="1" x14ac:dyDescent="0.25">
      <c r="A177" s="179"/>
      <c r="B177" s="179"/>
      <c r="C177" s="179"/>
      <c r="D177" s="10"/>
      <c r="E177" s="225"/>
    </row>
    <row r="178" spans="1:5" s="5" customFormat="1" ht="21.95" customHeight="1" x14ac:dyDescent="0.25">
      <c r="A178" s="179"/>
      <c r="B178" s="179"/>
      <c r="C178" s="179"/>
      <c r="D178" s="10"/>
      <c r="E178" s="225"/>
    </row>
    <row r="179" spans="1:5" s="5" customFormat="1" ht="21.95" customHeight="1" thickBot="1" x14ac:dyDescent="0.3">
      <c r="A179" s="226"/>
      <c r="B179" s="226"/>
      <c r="C179" s="226"/>
      <c r="D179" s="8"/>
      <c r="E179" s="234" t="s">
        <v>511</v>
      </c>
    </row>
    <row r="180" spans="1:5" s="5" customFormat="1" ht="43.5" customHeight="1" thickBot="1" x14ac:dyDescent="0.3">
      <c r="A180" s="9" t="s">
        <v>0</v>
      </c>
      <c r="B180" s="16" t="s">
        <v>65</v>
      </c>
      <c r="C180" s="9" t="s">
        <v>1</v>
      </c>
      <c r="D180" s="9" t="s">
        <v>2</v>
      </c>
      <c r="E180" s="9" t="s">
        <v>520</v>
      </c>
    </row>
    <row r="181" spans="1:5" s="5" customFormat="1" ht="21.95" customHeight="1" thickBot="1" x14ac:dyDescent="0.3">
      <c r="A181" s="22"/>
      <c r="B181" s="8"/>
      <c r="C181" s="62" t="s">
        <v>44</v>
      </c>
      <c r="D181" s="8"/>
      <c r="E181" s="188"/>
    </row>
    <row r="182" spans="1:5" ht="21.95" customHeight="1" x14ac:dyDescent="0.25">
      <c r="A182" s="36"/>
      <c r="B182" s="23"/>
      <c r="C182" s="153" t="s">
        <v>16</v>
      </c>
      <c r="D182" s="111"/>
      <c r="E182" s="114"/>
    </row>
    <row r="183" spans="1:5" ht="20.25" customHeight="1" x14ac:dyDescent="0.2">
      <c r="A183" s="38" t="s">
        <v>9</v>
      </c>
      <c r="B183" s="85" t="s">
        <v>66</v>
      </c>
      <c r="C183" s="39" t="s">
        <v>177</v>
      </c>
      <c r="D183" s="112" t="s">
        <v>339</v>
      </c>
      <c r="E183" s="210">
        <v>2083</v>
      </c>
    </row>
    <row r="184" spans="1:5" ht="20.25" customHeight="1" x14ac:dyDescent="0.2">
      <c r="A184" s="38" t="s">
        <v>9</v>
      </c>
      <c r="B184" s="85" t="s">
        <v>67</v>
      </c>
      <c r="C184" s="39" t="s">
        <v>58</v>
      </c>
      <c r="D184" s="112" t="s">
        <v>356</v>
      </c>
      <c r="E184" s="210">
        <v>42471</v>
      </c>
    </row>
    <row r="185" spans="1:5" ht="20.25" customHeight="1" x14ac:dyDescent="0.2">
      <c r="A185" s="38" t="s">
        <v>9</v>
      </c>
      <c r="B185" s="85" t="s">
        <v>68</v>
      </c>
      <c r="C185" s="39" t="s">
        <v>59</v>
      </c>
      <c r="D185" s="112" t="s">
        <v>397</v>
      </c>
      <c r="E185" s="210">
        <v>605</v>
      </c>
    </row>
    <row r="186" spans="1:5" ht="20.25" customHeight="1" x14ac:dyDescent="0.2">
      <c r="A186" s="38" t="s">
        <v>9</v>
      </c>
      <c r="B186" s="85" t="s">
        <v>72</v>
      </c>
      <c r="C186" s="39" t="s">
        <v>178</v>
      </c>
      <c r="D186" s="112" t="s">
        <v>23</v>
      </c>
      <c r="E186" s="210">
        <v>463</v>
      </c>
    </row>
    <row r="187" spans="1:5" ht="20.25" customHeight="1" x14ac:dyDescent="0.2">
      <c r="A187" s="38" t="s">
        <v>9</v>
      </c>
      <c r="B187" s="85" t="s">
        <v>70</v>
      </c>
      <c r="C187" s="39" t="s">
        <v>92</v>
      </c>
      <c r="D187" s="112" t="s">
        <v>398</v>
      </c>
      <c r="E187" s="210">
        <v>357</v>
      </c>
    </row>
    <row r="188" spans="1:5" s="72" customFormat="1" ht="20.25" customHeight="1" x14ac:dyDescent="0.2">
      <c r="A188" s="135" t="s">
        <v>9</v>
      </c>
      <c r="B188" s="211" t="s">
        <v>506</v>
      </c>
      <c r="C188" s="137" t="s">
        <v>85</v>
      </c>
      <c r="D188" s="212" t="s">
        <v>400</v>
      </c>
      <c r="E188" s="100">
        <v>20500</v>
      </c>
    </row>
    <row r="189" spans="1:5" ht="20.25" customHeight="1" x14ac:dyDescent="0.2">
      <c r="A189" s="135" t="s">
        <v>9</v>
      </c>
      <c r="B189" s="136"/>
      <c r="C189" s="137" t="s">
        <v>10</v>
      </c>
      <c r="D189" s="138" t="s">
        <v>37</v>
      </c>
      <c r="E189" s="210">
        <v>1698</v>
      </c>
    </row>
    <row r="190" spans="1:5" ht="20.25" customHeight="1" thickBot="1" x14ac:dyDescent="0.25">
      <c r="A190" s="38" t="s">
        <v>9</v>
      </c>
      <c r="B190" s="18" t="s">
        <v>34</v>
      </c>
      <c r="C190" s="39" t="s">
        <v>89</v>
      </c>
      <c r="D190" s="112" t="s">
        <v>37</v>
      </c>
      <c r="E190" s="210">
        <v>2385</v>
      </c>
    </row>
    <row r="191" spans="1:5" ht="21.95" customHeight="1" thickBot="1" x14ac:dyDescent="0.3">
      <c r="A191" s="30" t="s">
        <v>174</v>
      </c>
      <c r="B191" s="16"/>
      <c r="C191" s="31"/>
      <c r="D191" s="9"/>
      <c r="E191" s="49">
        <f>SUM(E183:E190)</f>
        <v>70562</v>
      </c>
    </row>
    <row r="192" spans="1:5" s="5" customFormat="1" ht="27" customHeight="1" thickBot="1" x14ac:dyDescent="0.3">
      <c r="A192" s="239" t="s">
        <v>47</v>
      </c>
      <c r="B192" s="240"/>
      <c r="C192" s="241"/>
      <c r="D192" s="9"/>
      <c r="E192" s="49">
        <f>SUM(E191)</f>
        <v>70562</v>
      </c>
    </row>
    <row r="193" spans="1:5" ht="31.5" customHeight="1" thickBot="1" x14ac:dyDescent="0.3">
      <c r="A193" s="41" t="s">
        <v>63</v>
      </c>
      <c r="B193" s="42"/>
      <c r="C193" s="42"/>
      <c r="D193" s="43"/>
      <c r="E193" s="44">
        <f>SUM(E10+E38+E57+E100+E118+E130+E136+E175+E192)</f>
        <v>1152001</v>
      </c>
    </row>
  </sheetData>
  <mergeCells count="10">
    <mergeCell ref="A10:C10"/>
    <mergeCell ref="A175:C175"/>
    <mergeCell ref="A136:C136"/>
    <mergeCell ref="A192:C192"/>
    <mergeCell ref="A38:C38"/>
    <mergeCell ref="A57:C57"/>
    <mergeCell ref="A100:C100"/>
    <mergeCell ref="A118:C118"/>
    <mergeCell ref="A130:C130"/>
    <mergeCell ref="A113:C113"/>
  </mergeCells>
  <phoneticPr fontId="0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78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3"/>
  <sheetViews>
    <sheetView topLeftCell="C127" zoomScaleNormal="100" workbookViewId="0">
      <selection activeCell="C44" sqref="C44"/>
    </sheetView>
  </sheetViews>
  <sheetFormatPr defaultColWidth="9.140625" defaultRowHeight="12.75" x14ac:dyDescent="0.2"/>
  <cols>
    <col min="1" max="1" width="12.5703125" style="3" customWidth="1"/>
    <col min="2" max="2" width="22" style="3" customWidth="1"/>
    <col min="3" max="3" width="96.7109375" style="3" customWidth="1"/>
    <col min="4" max="4" width="37.85546875" style="3" customWidth="1"/>
    <col min="5" max="5" width="22" style="2" customWidth="1"/>
    <col min="6" max="6" width="52.140625" style="2" customWidth="1"/>
    <col min="7" max="7" width="15.140625" style="2" customWidth="1"/>
    <col min="8" max="8" width="16.28515625" style="2" customWidth="1"/>
    <col min="9" max="16384" width="9.140625" style="2"/>
  </cols>
  <sheetData>
    <row r="1" spans="1:9" ht="14.25" x14ac:dyDescent="0.2">
      <c r="E1" s="4"/>
    </row>
    <row r="2" spans="1:9" ht="14.25" x14ac:dyDescent="0.2">
      <c r="E2" s="4"/>
    </row>
    <row r="3" spans="1:9" ht="14.25" x14ac:dyDescent="0.2">
      <c r="E3" s="4"/>
    </row>
    <row r="4" spans="1:9" ht="14.25" x14ac:dyDescent="0.2">
      <c r="E4" s="4"/>
    </row>
    <row r="5" spans="1:9" ht="20.25" customHeight="1" x14ac:dyDescent="0.25">
      <c r="A5" s="4"/>
      <c r="B5" s="4"/>
      <c r="C5" s="79" t="s">
        <v>500</v>
      </c>
      <c r="D5" s="80"/>
      <c r="E5" s="4"/>
    </row>
    <row r="6" spans="1:9" ht="20.25" customHeight="1" thickBot="1" x14ac:dyDescent="0.3">
      <c r="A6" s="4"/>
      <c r="B6" s="4"/>
      <c r="C6" s="79" t="s">
        <v>55</v>
      </c>
      <c r="D6" s="80"/>
      <c r="E6" s="189" t="s">
        <v>495</v>
      </c>
    </row>
    <row r="7" spans="1:9" s="5" customFormat="1" ht="45.75" customHeight="1" thickBot="1" x14ac:dyDescent="0.3">
      <c r="A7" s="51" t="s">
        <v>0</v>
      </c>
      <c r="B7" s="52" t="s">
        <v>65</v>
      </c>
      <c r="C7" s="51" t="s">
        <v>1</v>
      </c>
      <c r="D7" s="51" t="s">
        <v>2</v>
      </c>
      <c r="E7" s="9" t="s">
        <v>64</v>
      </c>
    </row>
    <row r="8" spans="1:9" s="5" customFormat="1" ht="30" customHeight="1" thickBot="1" x14ac:dyDescent="0.3">
      <c r="A8" s="27"/>
      <c r="B8" s="52"/>
      <c r="C8" s="57" t="s">
        <v>38</v>
      </c>
      <c r="D8" s="16"/>
      <c r="E8" s="146"/>
    </row>
    <row r="9" spans="1:9" ht="21.95" customHeight="1" x14ac:dyDescent="0.25">
      <c r="A9" s="96"/>
      <c r="B9" s="23"/>
      <c r="C9" s="10" t="s">
        <v>410</v>
      </c>
      <c r="D9" s="90"/>
      <c r="E9" s="104"/>
    </row>
    <row r="10" spans="1:9" ht="18.95" customHeight="1" x14ac:dyDescent="0.2">
      <c r="A10" s="76" t="s">
        <v>18</v>
      </c>
      <c r="B10" s="18" t="s">
        <v>79</v>
      </c>
      <c r="C10" s="88" t="s">
        <v>94</v>
      </c>
      <c r="D10" s="20" t="s">
        <v>403</v>
      </c>
      <c r="E10" s="61">
        <v>100</v>
      </c>
    </row>
    <row r="11" spans="1:9" ht="18.95" customHeight="1" x14ac:dyDescent="0.2">
      <c r="A11" s="76" t="s">
        <v>18</v>
      </c>
      <c r="B11" s="18" t="s">
        <v>80</v>
      </c>
      <c r="C11" s="88" t="s">
        <v>95</v>
      </c>
      <c r="D11" s="20" t="s">
        <v>322</v>
      </c>
      <c r="E11" s="61">
        <v>29</v>
      </c>
      <c r="I11" s="130"/>
    </row>
    <row r="12" spans="1:9" ht="18.95" customHeight="1" x14ac:dyDescent="0.2">
      <c r="A12" s="76" t="s">
        <v>18</v>
      </c>
      <c r="B12" s="18" t="s">
        <v>431</v>
      </c>
      <c r="C12" s="88" t="s">
        <v>412</v>
      </c>
      <c r="D12" s="20" t="s">
        <v>23</v>
      </c>
      <c r="E12" s="61">
        <v>100</v>
      </c>
    </row>
    <row r="13" spans="1:9" ht="18.95" customHeight="1" x14ac:dyDescent="0.2">
      <c r="A13" s="76" t="s">
        <v>18</v>
      </c>
      <c r="B13" s="18" t="s">
        <v>82</v>
      </c>
      <c r="C13" s="88" t="s">
        <v>83</v>
      </c>
      <c r="D13" s="129" t="s">
        <v>321</v>
      </c>
      <c r="E13" s="61">
        <v>100</v>
      </c>
    </row>
    <row r="14" spans="1:9" ht="18.75" customHeight="1" x14ac:dyDescent="0.2">
      <c r="A14" s="76" t="s">
        <v>18</v>
      </c>
      <c r="B14" s="18" t="s">
        <v>60</v>
      </c>
      <c r="C14" s="88" t="s">
        <v>56</v>
      </c>
      <c r="D14" s="129" t="s">
        <v>23</v>
      </c>
      <c r="E14" s="61">
        <v>4000</v>
      </c>
    </row>
    <row r="15" spans="1:9" ht="18.95" customHeight="1" x14ac:dyDescent="0.2">
      <c r="A15" s="76" t="s">
        <v>18</v>
      </c>
      <c r="B15" s="18" t="s">
        <v>61</v>
      </c>
      <c r="C15" s="88" t="s">
        <v>107</v>
      </c>
      <c r="D15" s="20" t="s">
        <v>23</v>
      </c>
      <c r="E15" s="61">
        <v>44600</v>
      </c>
    </row>
    <row r="16" spans="1:9" ht="18.95" customHeight="1" x14ac:dyDescent="0.2">
      <c r="A16" s="78" t="s">
        <v>18</v>
      </c>
      <c r="B16" s="18" t="s">
        <v>62</v>
      </c>
      <c r="C16" s="88" t="s">
        <v>108</v>
      </c>
      <c r="D16" s="20" t="s">
        <v>23</v>
      </c>
      <c r="E16" s="61">
        <v>26000</v>
      </c>
    </row>
    <row r="17" spans="1:5" ht="18.95" customHeight="1" x14ac:dyDescent="0.2">
      <c r="A17" s="78" t="s">
        <v>18</v>
      </c>
      <c r="B17" s="18" t="s">
        <v>121</v>
      </c>
      <c r="C17" s="88" t="s">
        <v>109</v>
      </c>
      <c r="D17" s="20" t="s">
        <v>23</v>
      </c>
      <c r="E17" s="61">
        <v>900</v>
      </c>
    </row>
    <row r="18" spans="1:5" ht="18.95" customHeight="1" x14ac:dyDescent="0.2">
      <c r="A18" s="76" t="s">
        <v>18</v>
      </c>
      <c r="B18" s="18" t="s">
        <v>122</v>
      </c>
      <c r="C18" s="88" t="s">
        <v>110</v>
      </c>
      <c r="D18" s="20" t="s">
        <v>405</v>
      </c>
      <c r="E18" s="61">
        <v>850</v>
      </c>
    </row>
    <row r="19" spans="1:5" ht="18.95" customHeight="1" x14ac:dyDescent="0.2">
      <c r="A19" s="76" t="s">
        <v>18</v>
      </c>
      <c r="B19" s="18" t="s">
        <v>123</v>
      </c>
      <c r="C19" s="88" t="s">
        <v>111</v>
      </c>
      <c r="D19" s="20" t="s">
        <v>405</v>
      </c>
      <c r="E19" s="61">
        <v>5640</v>
      </c>
    </row>
    <row r="20" spans="1:5" ht="18.95" customHeight="1" x14ac:dyDescent="0.2">
      <c r="A20" s="76" t="s">
        <v>18</v>
      </c>
      <c r="B20" s="18" t="s">
        <v>124</v>
      </c>
      <c r="C20" s="88" t="s">
        <v>112</v>
      </c>
      <c r="D20" s="20" t="s">
        <v>406</v>
      </c>
      <c r="E20" s="61">
        <v>210</v>
      </c>
    </row>
    <row r="21" spans="1:5" ht="18.95" customHeight="1" x14ac:dyDescent="0.2">
      <c r="A21" s="76" t="s">
        <v>18</v>
      </c>
      <c r="B21" s="18" t="s">
        <v>125</v>
      </c>
      <c r="C21" s="88" t="s">
        <v>113</v>
      </c>
      <c r="D21" s="20" t="s">
        <v>322</v>
      </c>
      <c r="E21" s="61">
        <v>500</v>
      </c>
    </row>
    <row r="22" spans="1:5" ht="18.95" customHeight="1" x14ac:dyDescent="0.2">
      <c r="A22" s="76" t="s">
        <v>18</v>
      </c>
      <c r="B22" s="18" t="s">
        <v>126</v>
      </c>
      <c r="C22" s="88" t="s">
        <v>114</v>
      </c>
      <c r="D22" s="20" t="s">
        <v>23</v>
      </c>
      <c r="E22" s="61">
        <v>15000</v>
      </c>
    </row>
    <row r="23" spans="1:5" ht="18.95" customHeight="1" x14ac:dyDescent="0.2">
      <c r="A23" s="78" t="s">
        <v>18</v>
      </c>
      <c r="B23" s="18" t="s">
        <v>127</v>
      </c>
      <c r="C23" s="88" t="s">
        <v>115</v>
      </c>
      <c r="D23" s="20" t="s">
        <v>23</v>
      </c>
      <c r="E23" s="61">
        <v>19458</v>
      </c>
    </row>
    <row r="24" spans="1:5" ht="18.95" customHeight="1" x14ac:dyDescent="0.2">
      <c r="A24" s="76" t="s">
        <v>18</v>
      </c>
      <c r="B24" s="18" t="s">
        <v>32</v>
      </c>
      <c r="C24" s="88" t="s">
        <v>96</v>
      </c>
      <c r="D24" s="20" t="s">
        <v>23</v>
      </c>
      <c r="E24" s="61">
        <v>400</v>
      </c>
    </row>
    <row r="25" spans="1:5" ht="18.95" customHeight="1" x14ac:dyDescent="0.2">
      <c r="A25" s="76" t="s">
        <v>18</v>
      </c>
      <c r="B25" s="18"/>
      <c r="C25" s="88" t="s">
        <v>130</v>
      </c>
      <c r="D25" s="20" t="s">
        <v>408</v>
      </c>
      <c r="E25" s="61">
        <v>200</v>
      </c>
    </row>
    <row r="26" spans="1:5" ht="18.95" customHeight="1" x14ac:dyDescent="0.2">
      <c r="A26" s="76" t="s">
        <v>18</v>
      </c>
      <c r="B26" s="18"/>
      <c r="C26" s="88" t="s">
        <v>116</v>
      </c>
      <c r="D26" s="20" t="s">
        <v>407</v>
      </c>
      <c r="E26" s="61">
        <v>5700</v>
      </c>
    </row>
    <row r="27" spans="1:5" ht="18.95" customHeight="1" x14ac:dyDescent="0.2">
      <c r="A27" s="76" t="s">
        <v>18</v>
      </c>
      <c r="B27" s="18"/>
      <c r="C27" s="88" t="s">
        <v>432</v>
      </c>
      <c r="D27" s="20" t="s">
        <v>407</v>
      </c>
      <c r="E27" s="61">
        <v>40000</v>
      </c>
    </row>
    <row r="28" spans="1:5" s="1" customFormat="1" ht="21.95" customHeight="1" thickBot="1" x14ac:dyDescent="0.35">
      <c r="A28" s="56" t="s">
        <v>12</v>
      </c>
      <c r="B28" s="62"/>
      <c r="C28" s="63"/>
      <c r="D28" s="7"/>
      <c r="E28" s="65">
        <f>SUM(E10:E27)</f>
        <v>163787</v>
      </c>
    </row>
    <row r="29" spans="1:5" s="1" customFormat="1" ht="21.95" customHeight="1" x14ac:dyDescent="0.3">
      <c r="A29" s="110"/>
      <c r="B29" s="94"/>
      <c r="C29" s="37" t="s">
        <v>16</v>
      </c>
      <c r="D29" s="94"/>
      <c r="E29" s="120"/>
    </row>
    <row r="30" spans="1:5" s="1" customFormat="1" ht="18.95" customHeight="1" x14ac:dyDescent="0.3">
      <c r="A30" s="11" t="s">
        <v>173</v>
      </c>
      <c r="B30" s="108">
        <v>80373091816</v>
      </c>
      <c r="C30" s="109" t="s">
        <v>170</v>
      </c>
      <c r="D30" s="21" t="s">
        <v>324</v>
      </c>
      <c r="E30" s="95">
        <v>60000</v>
      </c>
    </row>
    <row r="31" spans="1:5" s="1" customFormat="1" ht="21.95" customHeight="1" thickBot="1" x14ac:dyDescent="0.35">
      <c r="A31" s="56" t="s">
        <v>174</v>
      </c>
      <c r="B31" s="62"/>
      <c r="C31" s="63"/>
      <c r="D31" s="7"/>
      <c r="E31" s="65">
        <f>SUM(E30:E30)</f>
        <v>60000</v>
      </c>
    </row>
    <row r="32" spans="1:5" s="5" customFormat="1" ht="27" customHeight="1" thickBot="1" x14ac:dyDescent="0.3">
      <c r="A32" s="239" t="s">
        <v>54</v>
      </c>
      <c r="B32" s="240"/>
      <c r="C32" s="241"/>
      <c r="D32" s="9"/>
      <c r="E32" s="49">
        <f>E28+E31</f>
        <v>223787</v>
      </c>
    </row>
    <row r="33" spans="1:13" s="5" customFormat="1" ht="30" customHeight="1" thickBot="1" x14ac:dyDescent="0.3">
      <c r="A33" s="22"/>
      <c r="B33" s="8"/>
      <c r="C33" s="62" t="s">
        <v>42</v>
      </c>
      <c r="D33" s="8"/>
      <c r="E33" s="188"/>
    </row>
    <row r="34" spans="1:13" ht="21.95" customHeight="1" x14ac:dyDescent="0.25">
      <c r="A34" s="25"/>
      <c r="B34" s="107"/>
      <c r="C34" s="35" t="s">
        <v>19</v>
      </c>
      <c r="D34" s="28"/>
      <c r="E34" s="104"/>
    </row>
    <row r="35" spans="1:13" ht="21.95" customHeight="1" x14ac:dyDescent="0.2">
      <c r="A35" s="17" t="s">
        <v>45</v>
      </c>
      <c r="B35" s="97" t="s">
        <v>156</v>
      </c>
      <c r="C35" s="101" t="s">
        <v>98</v>
      </c>
      <c r="D35" s="73" t="s">
        <v>23</v>
      </c>
      <c r="E35" s="48">
        <v>7000</v>
      </c>
    </row>
    <row r="36" spans="1:13" ht="18.95" customHeight="1" thickBot="1" x14ac:dyDescent="0.25">
      <c r="A36" s="148" t="s">
        <v>45</v>
      </c>
      <c r="B36" s="156"/>
      <c r="C36" s="101" t="s">
        <v>505</v>
      </c>
      <c r="D36" s="73" t="s">
        <v>23</v>
      </c>
      <c r="E36" s="95">
        <v>27000</v>
      </c>
      <c r="F36" s="197"/>
      <c r="G36" s="197" t="s">
        <v>504</v>
      </c>
      <c r="H36" s="198"/>
      <c r="I36" s="197"/>
      <c r="J36" s="197"/>
      <c r="K36" s="197"/>
      <c r="L36" s="197"/>
      <c r="M36" s="197"/>
    </row>
    <row r="37" spans="1:13" ht="21.95" customHeight="1" thickBot="1" x14ac:dyDescent="0.3">
      <c r="A37" s="77" t="s">
        <v>20</v>
      </c>
      <c r="B37" s="57"/>
      <c r="C37" s="58"/>
      <c r="D37" s="59"/>
      <c r="E37" s="60">
        <f>SUM(E35:E36)</f>
        <v>34000</v>
      </c>
      <c r="F37" s="197"/>
      <c r="G37" s="197"/>
      <c r="H37" s="198"/>
      <c r="I37" s="197"/>
      <c r="J37" s="197"/>
      <c r="K37" s="197"/>
      <c r="L37" s="197"/>
      <c r="M37" s="197"/>
    </row>
    <row r="38" spans="1:13" s="5" customFormat="1" ht="27" customHeight="1" thickBot="1" x14ac:dyDescent="0.3">
      <c r="A38" s="242" t="s">
        <v>53</v>
      </c>
      <c r="B38" s="243"/>
      <c r="C38" s="244"/>
      <c r="D38" s="59"/>
      <c r="E38" s="60">
        <f>SUM(E37)</f>
        <v>34000</v>
      </c>
      <c r="F38" s="197"/>
      <c r="G38" s="197"/>
      <c r="H38" s="197"/>
      <c r="I38" s="197"/>
      <c r="J38" s="197"/>
      <c r="K38" s="197"/>
      <c r="L38" s="197"/>
      <c r="M38" s="197"/>
    </row>
    <row r="39" spans="1:13" s="5" customFormat="1" ht="27" customHeight="1" x14ac:dyDescent="0.25">
      <c r="A39" s="190"/>
      <c r="B39" s="190"/>
      <c r="C39" s="190"/>
      <c r="D39" s="170"/>
      <c r="E39" s="187"/>
      <c r="F39" s="197"/>
      <c r="G39" s="197"/>
      <c r="H39" s="197"/>
      <c r="I39" s="197"/>
      <c r="J39" s="197"/>
      <c r="K39" s="197"/>
      <c r="L39" s="197"/>
      <c r="M39" s="197"/>
    </row>
    <row r="40" spans="1:13" s="5" customFormat="1" ht="27" customHeight="1" x14ac:dyDescent="0.25">
      <c r="A40" s="190"/>
      <c r="B40" s="190"/>
      <c r="C40" s="190"/>
      <c r="D40" s="170"/>
      <c r="E40" s="187"/>
      <c r="F40" s="197"/>
      <c r="G40" s="197"/>
      <c r="H40" s="197"/>
      <c r="I40" s="197"/>
      <c r="J40" s="197"/>
      <c r="K40" s="197"/>
      <c r="L40" s="197"/>
      <c r="M40" s="197"/>
    </row>
    <row r="41" spans="1:13" s="5" customFormat="1" ht="27" customHeight="1" x14ac:dyDescent="0.25">
      <c r="A41" s="190"/>
      <c r="B41" s="190"/>
      <c r="C41" s="190"/>
      <c r="D41" s="170"/>
      <c r="E41" s="187"/>
      <c r="F41" s="197"/>
      <c r="G41" s="197"/>
      <c r="H41" s="197"/>
      <c r="I41" s="197"/>
      <c r="J41" s="197"/>
      <c r="K41" s="197"/>
      <c r="L41" s="197"/>
      <c r="M41" s="197"/>
    </row>
    <row r="42" spans="1:13" s="5" customFormat="1" ht="27" customHeight="1" x14ac:dyDescent="0.25">
      <c r="A42" s="190"/>
      <c r="B42" s="190"/>
      <c r="C42" s="190"/>
      <c r="D42" s="170"/>
      <c r="E42" s="187"/>
    </row>
    <row r="43" spans="1:13" s="5" customFormat="1" ht="27" customHeight="1" x14ac:dyDescent="0.25">
      <c r="A43" s="190"/>
      <c r="B43" s="190"/>
      <c r="C43" s="190"/>
      <c r="D43" s="170"/>
      <c r="E43" s="187"/>
    </row>
    <row r="44" spans="1:13" s="5" customFormat="1" ht="27" customHeight="1" x14ac:dyDescent="0.25">
      <c r="A44" s="190"/>
      <c r="B44" s="190"/>
      <c r="C44" s="190"/>
      <c r="D44" s="170"/>
      <c r="E44" s="187"/>
    </row>
    <row r="45" spans="1:13" s="5" customFormat="1" ht="27" customHeight="1" thickBot="1" x14ac:dyDescent="0.3">
      <c r="A45" s="190"/>
      <c r="B45" s="190"/>
      <c r="C45" s="190"/>
      <c r="D45" s="170"/>
      <c r="E45" s="189" t="s">
        <v>496</v>
      </c>
    </row>
    <row r="46" spans="1:13" s="5" customFormat="1" ht="38.25" customHeight="1" thickBot="1" x14ac:dyDescent="0.3">
      <c r="A46" s="9" t="s">
        <v>0</v>
      </c>
      <c r="B46" s="16" t="s">
        <v>65</v>
      </c>
      <c r="C46" s="9" t="s">
        <v>1</v>
      </c>
      <c r="D46" s="9" t="s">
        <v>2</v>
      </c>
      <c r="E46" s="9" t="s">
        <v>64</v>
      </c>
    </row>
    <row r="47" spans="1:13" s="5" customFormat="1" ht="27.95" customHeight="1" thickBot="1" x14ac:dyDescent="0.3">
      <c r="A47" s="22"/>
      <c r="B47" s="8"/>
      <c r="C47" s="62" t="s">
        <v>39</v>
      </c>
      <c r="D47" s="8"/>
      <c r="E47" s="195"/>
    </row>
    <row r="48" spans="1:13" ht="24" customHeight="1" thickBot="1" x14ac:dyDescent="0.3">
      <c r="A48" s="30"/>
      <c r="B48" s="53"/>
      <c r="C48" s="83"/>
      <c r="D48" s="84"/>
      <c r="E48" s="49"/>
    </row>
    <row r="49" spans="1:5" ht="20.100000000000001" customHeight="1" x14ac:dyDescent="0.25">
      <c r="A49" s="25"/>
      <c r="B49" s="25"/>
      <c r="C49" s="54" t="s">
        <v>11</v>
      </c>
      <c r="D49" s="28"/>
      <c r="E49" s="6"/>
    </row>
    <row r="50" spans="1:5" ht="18.95" customHeight="1" x14ac:dyDescent="0.2">
      <c r="A50" s="29" t="s">
        <v>3</v>
      </c>
      <c r="B50" s="18" t="s">
        <v>149</v>
      </c>
      <c r="C50" s="105" t="s">
        <v>143</v>
      </c>
      <c r="D50" s="12" t="s">
        <v>334</v>
      </c>
      <c r="E50" s="61">
        <v>1000</v>
      </c>
    </row>
    <row r="51" spans="1:5" ht="18.95" customHeight="1" x14ac:dyDescent="0.2">
      <c r="A51" s="18" t="s">
        <v>3</v>
      </c>
      <c r="B51" s="18" t="s">
        <v>150</v>
      </c>
      <c r="C51" s="105" t="s">
        <v>144</v>
      </c>
      <c r="D51" s="12" t="s">
        <v>335</v>
      </c>
      <c r="E51" s="61">
        <v>2500</v>
      </c>
    </row>
    <row r="52" spans="1:5" ht="18.95" customHeight="1" x14ac:dyDescent="0.2">
      <c r="A52" s="18" t="s">
        <v>3</v>
      </c>
      <c r="B52" s="18"/>
      <c r="C52" s="105" t="s">
        <v>416</v>
      </c>
      <c r="D52" s="12" t="s">
        <v>336</v>
      </c>
      <c r="E52" s="61">
        <v>300</v>
      </c>
    </row>
    <row r="53" spans="1:5" ht="18.95" customHeight="1" x14ac:dyDescent="0.2">
      <c r="A53" s="18" t="s">
        <v>3</v>
      </c>
      <c r="B53" s="18"/>
      <c r="C53" s="105" t="s">
        <v>145</v>
      </c>
      <c r="D53" s="12" t="s">
        <v>337</v>
      </c>
      <c r="E53" s="61">
        <v>300</v>
      </c>
    </row>
    <row r="54" spans="1:5" ht="18.95" customHeight="1" x14ac:dyDescent="0.2">
      <c r="A54" s="18" t="s">
        <v>3</v>
      </c>
      <c r="B54" s="18"/>
      <c r="C54" s="105" t="s">
        <v>146</v>
      </c>
      <c r="D54" s="12" t="s">
        <v>337</v>
      </c>
      <c r="E54" s="61">
        <v>350</v>
      </c>
    </row>
    <row r="55" spans="1:5" ht="33" customHeight="1" thickBot="1" x14ac:dyDescent="0.25">
      <c r="A55" s="18" t="s">
        <v>3</v>
      </c>
      <c r="B55" s="14"/>
      <c r="C55" s="106" t="s">
        <v>147</v>
      </c>
      <c r="D55" s="50" t="s">
        <v>338</v>
      </c>
      <c r="E55" s="127">
        <v>250</v>
      </c>
    </row>
    <row r="56" spans="1:5" ht="21.95" customHeight="1" thickBot="1" x14ac:dyDescent="0.3">
      <c r="A56" s="30" t="s">
        <v>13</v>
      </c>
      <c r="B56" s="16"/>
      <c r="C56" s="74"/>
      <c r="D56" s="75"/>
      <c r="E56" s="60">
        <f>SUM(E50:E55)</f>
        <v>4700</v>
      </c>
    </row>
    <row r="57" spans="1:5" ht="24" customHeight="1" x14ac:dyDescent="0.25">
      <c r="A57" s="23"/>
      <c r="B57" s="23"/>
      <c r="C57" s="166" t="s">
        <v>15</v>
      </c>
      <c r="D57" s="90"/>
      <c r="E57" s="104"/>
    </row>
    <row r="58" spans="1:5" ht="18.75" customHeight="1" x14ac:dyDescent="0.2">
      <c r="A58" s="25" t="s">
        <v>3</v>
      </c>
      <c r="B58" s="18"/>
      <c r="C58" s="105" t="s">
        <v>419</v>
      </c>
      <c r="D58" s="102" t="s">
        <v>477</v>
      </c>
      <c r="E58" s="48">
        <v>19000</v>
      </c>
    </row>
    <row r="59" spans="1:5" ht="18.75" customHeight="1" x14ac:dyDescent="0.2">
      <c r="A59" s="25" t="s">
        <v>3</v>
      </c>
      <c r="B59" s="18"/>
      <c r="C59" s="105" t="s">
        <v>474</v>
      </c>
      <c r="D59" s="102" t="s">
        <v>477</v>
      </c>
      <c r="E59" s="48">
        <v>65000</v>
      </c>
    </row>
    <row r="60" spans="1:5" ht="18.75" customHeight="1" x14ac:dyDescent="0.2">
      <c r="A60" s="25" t="s">
        <v>3</v>
      </c>
      <c r="B60" s="18"/>
      <c r="C60" s="105" t="s">
        <v>267</v>
      </c>
      <c r="D60" s="102" t="s">
        <v>347</v>
      </c>
      <c r="E60" s="48">
        <v>1300</v>
      </c>
    </row>
    <row r="61" spans="1:5" ht="18.75" customHeight="1" x14ac:dyDescent="0.2">
      <c r="A61" s="25" t="s">
        <v>3</v>
      </c>
      <c r="B61" s="18"/>
      <c r="C61" s="105" t="s">
        <v>275</v>
      </c>
      <c r="D61" s="102" t="s">
        <v>478</v>
      </c>
      <c r="E61" s="48">
        <v>4000</v>
      </c>
    </row>
    <row r="62" spans="1:5" ht="18.75" customHeight="1" x14ac:dyDescent="0.2">
      <c r="A62" s="18" t="s">
        <v>3</v>
      </c>
      <c r="B62" s="18"/>
      <c r="C62" s="105" t="s">
        <v>276</v>
      </c>
      <c r="D62" s="102" t="s">
        <v>357</v>
      </c>
      <c r="E62" s="48">
        <v>2000</v>
      </c>
    </row>
    <row r="63" spans="1:5" ht="18.75" customHeight="1" x14ac:dyDescent="0.2">
      <c r="A63" s="25" t="s">
        <v>3</v>
      </c>
      <c r="B63" s="18"/>
      <c r="C63" s="105" t="s">
        <v>277</v>
      </c>
      <c r="D63" s="102" t="s">
        <v>354</v>
      </c>
      <c r="E63" s="48">
        <v>300</v>
      </c>
    </row>
    <row r="64" spans="1:5" ht="18.75" customHeight="1" x14ac:dyDescent="0.25">
      <c r="A64" s="25" t="s">
        <v>3</v>
      </c>
      <c r="B64" s="103"/>
      <c r="C64" s="105" t="s">
        <v>427</v>
      </c>
      <c r="D64" s="102" t="s">
        <v>351</v>
      </c>
      <c r="E64" s="48">
        <v>850</v>
      </c>
    </row>
    <row r="65" spans="1:5" ht="18.75" customHeight="1" x14ac:dyDescent="0.2">
      <c r="A65" s="25" t="s">
        <v>3</v>
      </c>
      <c r="B65" s="18"/>
      <c r="C65" s="105" t="s">
        <v>278</v>
      </c>
      <c r="D65" s="102" t="s">
        <v>351</v>
      </c>
      <c r="E65" s="48">
        <v>4500</v>
      </c>
    </row>
    <row r="66" spans="1:5" ht="18.75" customHeight="1" x14ac:dyDescent="0.2">
      <c r="A66" s="25" t="s">
        <v>3</v>
      </c>
      <c r="B66" s="18"/>
      <c r="C66" s="105" t="s">
        <v>421</v>
      </c>
      <c r="D66" s="102" t="s">
        <v>479</v>
      </c>
      <c r="E66" s="48">
        <v>2500</v>
      </c>
    </row>
    <row r="67" spans="1:5" ht="18.75" customHeight="1" x14ac:dyDescent="0.2">
      <c r="A67" s="18" t="s">
        <v>3</v>
      </c>
      <c r="B67" s="18"/>
      <c r="C67" s="105" t="s">
        <v>279</v>
      </c>
      <c r="D67" s="102" t="s">
        <v>480</v>
      </c>
      <c r="E67" s="48">
        <v>220</v>
      </c>
    </row>
    <row r="68" spans="1:5" ht="18.75" customHeight="1" x14ac:dyDescent="0.2">
      <c r="A68" s="25" t="s">
        <v>3</v>
      </c>
      <c r="B68" s="18"/>
      <c r="C68" s="105" t="s">
        <v>280</v>
      </c>
      <c r="D68" s="102" t="s">
        <v>344</v>
      </c>
      <c r="E68" s="48">
        <v>3500</v>
      </c>
    </row>
    <row r="69" spans="1:5" ht="18.75" customHeight="1" x14ac:dyDescent="0.2">
      <c r="A69" s="18" t="s">
        <v>3</v>
      </c>
      <c r="B69" s="18"/>
      <c r="C69" s="105" t="s">
        <v>268</v>
      </c>
      <c r="D69" s="102" t="s">
        <v>481</v>
      </c>
      <c r="E69" s="48">
        <v>2700</v>
      </c>
    </row>
    <row r="70" spans="1:5" ht="18.75" customHeight="1" x14ac:dyDescent="0.2">
      <c r="A70" s="25" t="s">
        <v>3</v>
      </c>
      <c r="B70" s="18"/>
      <c r="C70" s="105" t="s">
        <v>285</v>
      </c>
      <c r="D70" s="102" t="s">
        <v>481</v>
      </c>
      <c r="E70" s="48">
        <v>1500</v>
      </c>
    </row>
    <row r="71" spans="1:5" ht="18.75" customHeight="1" x14ac:dyDescent="0.2">
      <c r="A71" s="25" t="s">
        <v>3</v>
      </c>
      <c r="B71" s="18"/>
      <c r="C71" s="105" t="s">
        <v>433</v>
      </c>
      <c r="D71" s="102" t="s">
        <v>482</v>
      </c>
      <c r="E71" s="48">
        <v>2000</v>
      </c>
    </row>
    <row r="72" spans="1:5" ht="18.75" customHeight="1" x14ac:dyDescent="0.2">
      <c r="A72" s="25" t="s">
        <v>3</v>
      </c>
      <c r="B72" s="18"/>
      <c r="C72" s="105" t="s">
        <v>475</v>
      </c>
      <c r="D72" s="102" t="s">
        <v>482</v>
      </c>
      <c r="E72" s="48">
        <v>750</v>
      </c>
    </row>
    <row r="73" spans="1:5" ht="18.75" customHeight="1" x14ac:dyDescent="0.25">
      <c r="A73" s="25" t="s">
        <v>3</v>
      </c>
      <c r="B73" s="103"/>
      <c r="C73" s="105" t="s">
        <v>434</v>
      </c>
      <c r="D73" s="102" t="s">
        <v>482</v>
      </c>
      <c r="E73" s="48">
        <v>400</v>
      </c>
    </row>
    <row r="74" spans="1:5" ht="18.75" customHeight="1" x14ac:dyDescent="0.2">
      <c r="A74" s="18" t="s">
        <v>3</v>
      </c>
      <c r="B74" s="18"/>
      <c r="C74" s="105" t="s">
        <v>435</v>
      </c>
      <c r="D74" s="102" t="s">
        <v>483</v>
      </c>
      <c r="E74" s="48">
        <v>2500</v>
      </c>
    </row>
    <row r="75" spans="1:5" ht="18.75" customHeight="1" x14ac:dyDescent="0.2">
      <c r="A75" s="25" t="s">
        <v>3</v>
      </c>
      <c r="B75" s="18"/>
      <c r="C75" s="105" t="s">
        <v>286</v>
      </c>
      <c r="D75" s="102" t="s">
        <v>481</v>
      </c>
      <c r="E75" s="48">
        <v>8300</v>
      </c>
    </row>
    <row r="76" spans="1:5" ht="18.75" customHeight="1" x14ac:dyDescent="0.2">
      <c r="A76" s="18" t="s">
        <v>3</v>
      </c>
      <c r="B76" s="18"/>
      <c r="C76" s="105" t="s">
        <v>287</v>
      </c>
      <c r="D76" s="102" t="s">
        <v>484</v>
      </c>
      <c r="E76" s="48">
        <v>3600</v>
      </c>
    </row>
    <row r="77" spans="1:5" ht="18.75" customHeight="1" x14ac:dyDescent="0.2">
      <c r="A77" s="25" t="s">
        <v>3</v>
      </c>
      <c r="B77" s="18"/>
      <c r="C77" s="105" t="s">
        <v>476</v>
      </c>
      <c r="D77" s="102" t="s">
        <v>485</v>
      </c>
      <c r="E77" s="48">
        <v>2500</v>
      </c>
    </row>
    <row r="78" spans="1:5" ht="18.75" customHeight="1" x14ac:dyDescent="0.2">
      <c r="A78" s="25" t="s">
        <v>3</v>
      </c>
      <c r="B78" s="18"/>
      <c r="C78" s="105" t="s">
        <v>436</v>
      </c>
      <c r="D78" s="102" t="s">
        <v>484</v>
      </c>
      <c r="E78" s="48">
        <v>7260</v>
      </c>
    </row>
    <row r="79" spans="1:5" ht="18.75" customHeight="1" x14ac:dyDescent="0.2">
      <c r="A79" s="25" t="s">
        <v>3</v>
      </c>
      <c r="B79" s="18"/>
      <c r="C79" s="105" t="s">
        <v>437</v>
      </c>
      <c r="D79" s="102" t="s">
        <v>486</v>
      </c>
      <c r="E79" s="48">
        <v>6000</v>
      </c>
    </row>
    <row r="80" spans="1:5" s="72" customFormat="1" ht="18.75" customHeight="1" x14ac:dyDescent="0.2">
      <c r="A80" s="139" t="s">
        <v>3</v>
      </c>
      <c r="B80" s="89"/>
      <c r="C80" s="105" t="s">
        <v>438</v>
      </c>
      <c r="D80" s="102" t="s">
        <v>487</v>
      </c>
      <c r="E80" s="48">
        <v>3750</v>
      </c>
    </row>
    <row r="81" spans="1:5" ht="18.75" customHeight="1" x14ac:dyDescent="0.3">
      <c r="A81" s="18" t="s">
        <v>3</v>
      </c>
      <c r="B81" s="131"/>
      <c r="C81" s="105" t="s">
        <v>439</v>
      </c>
      <c r="D81" s="102" t="s">
        <v>488</v>
      </c>
      <c r="E81" s="48">
        <v>1500</v>
      </c>
    </row>
    <row r="82" spans="1:5" ht="18.75" customHeight="1" x14ac:dyDescent="0.2">
      <c r="A82" s="25" t="s">
        <v>3</v>
      </c>
      <c r="B82" s="132"/>
      <c r="C82" s="105" t="s">
        <v>440</v>
      </c>
      <c r="D82" s="102" t="s">
        <v>362</v>
      </c>
      <c r="E82" s="48">
        <v>6000</v>
      </c>
    </row>
    <row r="83" spans="1:5" ht="18.75" customHeight="1" x14ac:dyDescent="0.2">
      <c r="A83" s="18" t="s">
        <v>3</v>
      </c>
      <c r="B83" s="132"/>
      <c r="C83" s="105" t="s">
        <v>441</v>
      </c>
      <c r="D83" s="102" t="s">
        <v>362</v>
      </c>
      <c r="E83" s="48">
        <v>2000</v>
      </c>
    </row>
    <row r="84" spans="1:5" ht="18.75" customHeight="1" x14ac:dyDescent="0.2">
      <c r="A84" s="25" t="s">
        <v>3</v>
      </c>
      <c r="B84" s="132"/>
      <c r="C84" s="105" t="s">
        <v>442</v>
      </c>
      <c r="D84" s="102" t="s">
        <v>362</v>
      </c>
      <c r="E84" s="48">
        <v>5000</v>
      </c>
    </row>
    <row r="85" spans="1:5" ht="18.75" customHeight="1" x14ac:dyDescent="0.2">
      <c r="A85" s="25" t="s">
        <v>3</v>
      </c>
      <c r="B85" s="132"/>
      <c r="C85" s="105" t="s">
        <v>443</v>
      </c>
      <c r="D85" s="102" t="s">
        <v>489</v>
      </c>
      <c r="E85" s="48">
        <v>7260</v>
      </c>
    </row>
    <row r="86" spans="1:5" ht="18.75" customHeight="1" x14ac:dyDescent="0.3">
      <c r="A86" s="25" t="s">
        <v>3</v>
      </c>
      <c r="B86" s="131"/>
      <c r="C86" s="105" t="s">
        <v>444</v>
      </c>
      <c r="D86" s="102" t="s">
        <v>489</v>
      </c>
      <c r="E86" s="48">
        <v>7500</v>
      </c>
    </row>
    <row r="87" spans="1:5" ht="18.75" customHeight="1" x14ac:dyDescent="0.3">
      <c r="A87" s="25" t="s">
        <v>3</v>
      </c>
      <c r="B87" s="133"/>
      <c r="C87" s="105" t="s">
        <v>445</v>
      </c>
      <c r="D87" s="102" t="s">
        <v>489</v>
      </c>
      <c r="E87" s="48">
        <v>4500</v>
      </c>
    </row>
    <row r="88" spans="1:5" ht="18.75" customHeight="1" x14ac:dyDescent="0.2">
      <c r="A88" s="18" t="s">
        <v>3</v>
      </c>
      <c r="B88" s="132"/>
      <c r="C88" s="105" t="s">
        <v>446</v>
      </c>
      <c r="D88" s="102" t="s">
        <v>357</v>
      </c>
      <c r="E88" s="13">
        <v>7260</v>
      </c>
    </row>
    <row r="89" spans="1:5" ht="18.75" customHeight="1" thickBot="1" x14ac:dyDescent="0.25">
      <c r="A89" s="14" t="s">
        <v>3</v>
      </c>
      <c r="B89" s="134"/>
      <c r="C89" s="171" t="s">
        <v>447</v>
      </c>
      <c r="D89" s="172" t="s">
        <v>350</v>
      </c>
      <c r="E89" s="186">
        <v>7000</v>
      </c>
    </row>
    <row r="90" spans="1:5" ht="18.75" customHeight="1" x14ac:dyDescent="0.2">
      <c r="A90" s="183"/>
      <c r="B90" s="193"/>
      <c r="C90" s="194"/>
      <c r="D90" s="181"/>
      <c r="E90" s="185"/>
    </row>
    <row r="91" spans="1:5" ht="18" customHeight="1" x14ac:dyDescent="0.2">
      <c r="A91" s="183"/>
      <c r="B91" s="193"/>
      <c r="C91" s="194"/>
      <c r="D91" s="181"/>
      <c r="E91" s="185"/>
    </row>
    <row r="92" spans="1:5" ht="44.25" customHeight="1" thickBot="1" x14ac:dyDescent="0.25">
      <c r="A92" s="183"/>
      <c r="B92" s="193"/>
      <c r="C92" s="194"/>
      <c r="D92" s="181"/>
      <c r="E92" s="189" t="s">
        <v>497</v>
      </c>
    </row>
    <row r="93" spans="1:5" ht="39" customHeight="1" thickBot="1" x14ac:dyDescent="0.3">
      <c r="A93" s="9" t="s">
        <v>0</v>
      </c>
      <c r="B93" s="16" t="s">
        <v>65</v>
      </c>
      <c r="C93" s="9" t="s">
        <v>1</v>
      </c>
      <c r="D93" s="9" t="s">
        <v>2</v>
      </c>
      <c r="E93" s="9" t="s">
        <v>64</v>
      </c>
    </row>
    <row r="94" spans="1:5" ht="18.75" customHeight="1" x14ac:dyDescent="0.25">
      <c r="A94" s="23"/>
      <c r="B94" s="23"/>
      <c r="C94" s="151" t="s">
        <v>15</v>
      </c>
      <c r="D94" s="24"/>
      <c r="E94" s="104"/>
    </row>
    <row r="95" spans="1:5" ht="18.95" customHeight="1" x14ac:dyDescent="0.3">
      <c r="A95" s="25" t="s">
        <v>3</v>
      </c>
      <c r="B95" s="133"/>
      <c r="C95" s="191" t="s">
        <v>448</v>
      </c>
      <c r="D95" s="192" t="s">
        <v>358</v>
      </c>
      <c r="E95" s="48">
        <v>2450</v>
      </c>
    </row>
    <row r="96" spans="1:5" ht="18.95" customHeight="1" x14ac:dyDescent="0.3">
      <c r="A96" s="139" t="s">
        <v>3</v>
      </c>
      <c r="B96" s="131"/>
      <c r="C96" s="105" t="s">
        <v>449</v>
      </c>
      <c r="D96" s="102" t="s">
        <v>351</v>
      </c>
      <c r="E96" s="48">
        <v>3000</v>
      </c>
    </row>
    <row r="97" spans="1:5" ht="18.95" customHeight="1" x14ac:dyDescent="0.3">
      <c r="A97" s="18" t="s">
        <v>3</v>
      </c>
      <c r="B97" s="131"/>
      <c r="C97" s="105" t="s">
        <v>450</v>
      </c>
      <c r="D97" s="102" t="s">
        <v>490</v>
      </c>
      <c r="E97" s="48">
        <v>363</v>
      </c>
    </row>
    <row r="98" spans="1:5" ht="18.95" customHeight="1" x14ac:dyDescent="0.3">
      <c r="A98" s="25" t="s">
        <v>3</v>
      </c>
      <c r="B98" s="131"/>
      <c r="C98" s="105" t="s">
        <v>451</v>
      </c>
      <c r="D98" s="102" t="s">
        <v>490</v>
      </c>
      <c r="E98" s="48">
        <v>363</v>
      </c>
    </row>
    <row r="99" spans="1:5" ht="18.95" customHeight="1" x14ac:dyDescent="0.3">
      <c r="A99" s="18" t="s">
        <v>3</v>
      </c>
      <c r="B99" s="131"/>
      <c r="C99" s="105" t="s">
        <v>452</v>
      </c>
      <c r="D99" s="102" t="s">
        <v>353</v>
      </c>
      <c r="E99" s="48">
        <v>750</v>
      </c>
    </row>
    <row r="100" spans="1:5" ht="18.95" customHeight="1" x14ac:dyDescent="0.3">
      <c r="A100" s="139" t="s">
        <v>3</v>
      </c>
      <c r="B100" s="131"/>
      <c r="C100" s="105" t="s">
        <v>453</v>
      </c>
      <c r="D100" s="102" t="s">
        <v>353</v>
      </c>
      <c r="E100" s="48">
        <v>6000</v>
      </c>
    </row>
    <row r="101" spans="1:5" ht="18.95" customHeight="1" x14ac:dyDescent="0.3">
      <c r="A101" s="18" t="s">
        <v>3</v>
      </c>
      <c r="B101" s="131"/>
      <c r="C101" s="105" t="s">
        <v>454</v>
      </c>
      <c r="D101" s="102" t="s">
        <v>340</v>
      </c>
      <c r="E101" s="48">
        <v>1000</v>
      </c>
    </row>
    <row r="102" spans="1:5" ht="18.95" customHeight="1" x14ac:dyDescent="0.3">
      <c r="A102" s="25" t="s">
        <v>3</v>
      </c>
      <c r="B102" s="131"/>
      <c r="C102" s="105" t="s">
        <v>455</v>
      </c>
      <c r="D102" s="102" t="s">
        <v>340</v>
      </c>
      <c r="E102" s="48">
        <v>1000</v>
      </c>
    </row>
    <row r="103" spans="1:5" ht="18.95" customHeight="1" x14ac:dyDescent="0.3">
      <c r="A103" s="18" t="s">
        <v>3</v>
      </c>
      <c r="B103" s="131"/>
      <c r="C103" s="105" t="s">
        <v>456</v>
      </c>
      <c r="D103" s="102" t="s">
        <v>491</v>
      </c>
      <c r="E103" s="48">
        <v>3600</v>
      </c>
    </row>
    <row r="104" spans="1:5" ht="18.95" customHeight="1" x14ac:dyDescent="0.3">
      <c r="A104" s="25" t="s">
        <v>3</v>
      </c>
      <c r="B104" s="131"/>
      <c r="C104" s="105" t="s">
        <v>457</v>
      </c>
      <c r="D104" s="102" t="s">
        <v>363</v>
      </c>
      <c r="E104" s="48">
        <v>2000</v>
      </c>
    </row>
    <row r="105" spans="1:5" ht="18.95" customHeight="1" x14ac:dyDescent="0.3">
      <c r="A105" s="25" t="s">
        <v>3</v>
      </c>
      <c r="B105" s="131"/>
      <c r="C105" s="105" t="s">
        <v>458</v>
      </c>
      <c r="D105" s="102" t="s">
        <v>363</v>
      </c>
      <c r="E105" s="48">
        <v>500</v>
      </c>
    </row>
    <row r="106" spans="1:5" ht="18.95" customHeight="1" x14ac:dyDescent="0.3">
      <c r="A106" s="25" t="s">
        <v>3</v>
      </c>
      <c r="B106" s="131"/>
      <c r="C106" s="105" t="s">
        <v>459</v>
      </c>
      <c r="D106" s="102" t="s">
        <v>347</v>
      </c>
      <c r="E106" s="48">
        <v>2000</v>
      </c>
    </row>
    <row r="107" spans="1:5" ht="18.95" customHeight="1" x14ac:dyDescent="0.3">
      <c r="A107" s="25" t="s">
        <v>3</v>
      </c>
      <c r="B107" s="131"/>
      <c r="C107" s="105" t="s">
        <v>460</v>
      </c>
      <c r="D107" s="102" t="s">
        <v>347</v>
      </c>
      <c r="E107" s="48">
        <v>1667</v>
      </c>
    </row>
    <row r="108" spans="1:5" ht="18.95" customHeight="1" x14ac:dyDescent="0.3">
      <c r="A108" s="25" t="s">
        <v>3</v>
      </c>
      <c r="B108" s="131"/>
      <c r="C108" s="105" t="s">
        <v>461</v>
      </c>
      <c r="D108" s="102" t="s">
        <v>360</v>
      </c>
      <c r="E108" s="48">
        <v>390</v>
      </c>
    </row>
    <row r="109" spans="1:5" ht="18.95" customHeight="1" x14ac:dyDescent="0.3">
      <c r="A109" s="25" t="s">
        <v>3</v>
      </c>
      <c r="B109" s="131"/>
      <c r="C109" s="105" t="s">
        <v>462</v>
      </c>
      <c r="D109" s="102" t="s">
        <v>336</v>
      </c>
      <c r="E109" s="48">
        <v>1500</v>
      </c>
    </row>
    <row r="110" spans="1:5" ht="18.95" customHeight="1" x14ac:dyDescent="0.3">
      <c r="A110" s="18" t="s">
        <v>3</v>
      </c>
      <c r="B110" s="131"/>
      <c r="C110" s="105" t="s">
        <v>463</v>
      </c>
      <c r="D110" s="102" t="s">
        <v>484</v>
      </c>
      <c r="E110" s="48">
        <v>6000</v>
      </c>
    </row>
    <row r="111" spans="1:5" ht="18.95" customHeight="1" x14ac:dyDescent="0.3">
      <c r="A111" s="25" t="s">
        <v>3</v>
      </c>
      <c r="B111" s="131"/>
      <c r="C111" s="105" t="s">
        <v>464</v>
      </c>
      <c r="D111" s="102" t="s">
        <v>337</v>
      </c>
      <c r="E111" s="48">
        <v>600</v>
      </c>
    </row>
    <row r="112" spans="1:5" ht="18.95" customHeight="1" x14ac:dyDescent="0.3">
      <c r="A112" s="25" t="s">
        <v>3</v>
      </c>
      <c r="B112" s="131"/>
      <c r="C112" s="105" t="s">
        <v>465</v>
      </c>
      <c r="D112" s="102" t="s">
        <v>337</v>
      </c>
      <c r="E112" s="48">
        <v>3600</v>
      </c>
    </row>
    <row r="113" spans="1:5" ht="18.95" customHeight="1" x14ac:dyDescent="0.2">
      <c r="A113" s="165" t="s">
        <v>3</v>
      </c>
      <c r="B113" s="132"/>
      <c r="C113" s="105" t="s">
        <v>466</v>
      </c>
      <c r="D113" s="102" t="s">
        <v>23</v>
      </c>
      <c r="E113" s="48">
        <v>3000</v>
      </c>
    </row>
    <row r="114" spans="1:5" ht="18.95" customHeight="1" x14ac:dyDescent="0.2">
      <c r="A114" s="165" t="s">
        <v>3</v>
      </c>
      <c r="B114" s="132"/>
      <c r="C114" s="105" t="s">
        <v>467</v>
      </c>
      <c r="D114" s="102" t="s">
        <v>483</v>
      </c>
      <c r="E114" s="48">
        <v>350</v>
      </c>
    </row>
    <row r="115" spans="1:5" ht="18.95" customHeight="1" x14ac:dyDescent="0.3">
      <c r="A115" s="18" t="s">
        <v>3</v>
      </c>
      <c r="B115" s="131"/>
      <c r="C115" s="12" t="s">
        <v>283</v>
      </c>
      <c r="D115" s="46" t="s">
        <v>347</v>
      </c>
      <c r="E115" s="13">
        <v>3700</v>
      </c>
    </row>
    <row r="116" spans="1:5" ht="18.95" customHeight="1" x14ac:dyDescent="0.2">
      <c r="A116" s="25" t="s">
        <v>3</v>
      </c>
      <c r="B116" s="132"/>
      <c r="C116" s="12" t="s">
        <v>288</v>
      </c>
      <c r="D116" s="46" t="s">
        <v>423</v>
      </c>
      <c r="E116" s="13">
        <v>4600</v>
      </c>
    </row>
    <row r="117" spans="1:5" ht="18.95" customHeight="1" x14ac:dyDescent="0.2">
      <c r="A117" s="18" t="s">
        <v>3</v>
      </c>
      <c r="B117" s="132"/>
      <c r="C117" s="12" t="s">
        <v>274</v>
      </c>
      <c r="D117" s="46" t="s">
        <v>362</v>
      </c>
      <c r="E117" s="13">
        <v>1500</v>
      </c>
    </row>
    <row r="118" spans="1:5" ht="18.95" customHeight="1" x14ac:dyDescent="0.2">
      <c r="A118" s="25" t="s">
        <v>3</v>
      </c>
      <c r="B118" s="132"/>
      <c r="C118" s="12" t="s">
        <v>282</v>
      </c>
      <c r="D118" s="46" t="s">
        <v>428</v>
      </c>
      <c r="E118" s="13">
        <v>9650</v>
      </c>
    </row>
    <row r="119" spans="1:5" ht="18.95" customHeight="1" x14ac:dyDescent="0.2">
      <c r="A119" s="25" t="s">
        <v>3</v>
      </c>
      <c r="B119" s="132"/>
      <c r="C119" s="12" t="s">
        <v>281</v>
      </c>
      <c r="D119" s="46" t="s">
        <v>363</v>
      </c>
      <c r="E119" s="13">
        <v>6800</v>
      </c>
    </row>
    <row r="120" spans="1:5" ht="18.95" customHeight="1" x14ac:dyDescent="0.2">
      <c r="A120" s="18" t="s">
        <v>3</v>
      </c>
      <c r="B120" s="132"/>
      <c r="C120" s="12" t="s">
        <v>284</v>
      </c>
      <c r="D120" s="46" t="s">
        <v>364</v>
      </c>
      <c r="E120" s="13">
        <v>4420</v>
      </c>
    </row>
    <row r="121" spans="1:5" ht="21.95" customHeight="1" thickBot="1" x14ac:dyDescent="0.3">
      <c r="A121" s="56" t="s">
        <v>14</v>
      </c>
      <c r="B121" s="62"/>
      <c r="C121" s="63"/>
      <c r="D121" s="64"/>
      <c r="E121" s="65">
        <f>SUM(E58:E120)</f>
        <v>263253</v>
      </c>
    </row>
    <row r="122" spans="1:5" s="5" customFormat="1" ht="21.95" customHeight="1" thickBot="1" x14ac:dyDescent="0.3">
      <c r="A122" s="239" t="s">
        <v>52</v>
      </c>
      <c r="B122" s="240"/>
      <c r="C122" s="241"/>
      <c r="D122" s="9"/>
      <c r="E122" s="49">
        <f>E56+E121</f>
        <v>267953</v>
      </c>
    </row>
    <row r="123" spans="1:5" s="5" customFormat="1" ht="30" customHeight="1" thickBot="1" x14ac:dyDescent="0.3">
      <c r="A123" s="27"/>
      <c r="B123" s="16"/>
      <c r="C123" s="57" t="s">
        <v>40</v>
      </c>
      <c r="D123" s="16"/>
      <c r="E123" s="196"/>
    </row>
    <row r="124" spans="1:5" ht="21.95" customHeight="1" x14ac:dyDescent="0.25">
      <c r="A124" s="81"/>
      <c r="B124" s="92"/>
      <c r="C124" s="94" t="s">
        <v>4</v>
      </c>
      <c r="D124" s="93"/>
      <c r="E124" s="104"/>
    </row>
    <row r="125" spans="1:5" ht="20.100000000000001" customHeight="1" thickBot="1" x14ac:dyDescent="0.25">
      <c r="A125" s="141" t="s">
        <v>25</v>
      </c>
      <c r="B125" s="29" t="s">
        <v>77</v>
      </c>
      <c r="C125" s="142" t="s">
        <v>176</v>
      </c>
      <c r="D125" s="144" t="s">
        <v>397</v>
      </c>
      <c r="E125" s="143">
        <v>600</v>
      </c>
    </row>
    <row r="126" spans="1:5" ht="21.95" customHeight="1" thickBot="1" x14ac:dyDescent="0.3">
      <c r="A126" s="30" t="s">
        <v>6</v>
      </c>
      <c r="B126" s="122"/>
      <c r="C126" s="145"/>
      <c r="D126" s="146"/>
      <c r="E126" s="60">
        <f>SUM(E125:E125)</f>
        <v>600</v>
      </c>
    </row>
    <row r="127" spans="1:5" s="5" customFormat="1" ht="27" customHeight="1" thickBot="1" x14ac:dyDescent="0.3">
      <c r="A127" s="239" t="s">
        <v>51</v>
      </c>
      <c r="B127" s="240"/>
      <c r="C127" s="241"/>
      <c r="D127" s="9"/>
      <c r="E127" s="49">
        <f>SUM(E126)</f>
        <v>600</v>
      </c>
    </row>
    <row r="128" spans="1:5" s="5" customFormat="1" ht="24" customHeight="1" thickBot="1" x14ac:dyDescent="0.3">
      <c r="A128" s="22"/>
      <c r="B128" s="8"/>
      <c r="C128" s="62" t="s">
        <v>43</v>
      </c>
      <c r="D128" s="8"/>
      <c r="E128" s="188"/>
    </row>
    <row r="129" spans="1:5" ht="21.95" customHeight="1" x14ac:dyDescent="0.25">
      <c r="A129" s="66"/>
      <c r="B129" s="67"/>
      <c r="C129" s="68" t="s">
        <v>26</v>
      </c>
      <c r="D129" s="69"/>
      <c r="E129" s="70"/>
    </row>
    <row r="130" spans="1:5" s="72" customFormat="1" ht="18.95" customHeight="1" x14ac:dyDescent="0.2">
      <c r="A130" s="32" t="s">
        <v>27</v>
      </c>
      <c r="B130" s="89"/>
      <c r="C130" s="101" t="s">
        <v>158</v>
      </c>
      <c r="D130" s="102" t="s">
        <v>23</v>
      </c>
      <c r="E130" s="61">
        <v>5500</v>
      </c>
    </row>
    <row r="131" spans="1:5" s="72" customFormat="1" ht="18.95" customHeight="1" x14ac:dyDescent="0.2">
      <c r="A131" s="32" t="s">
        <v>27</v>
      </c>
      <c r="B131" s="89"/>
      <c r="C131" s="101" t="s">
        <v>159</v>
      </c>
      <c r="D131" s="102" t="s">
        <v>368</v>
      </c>
      <c r="E131" s="61">
        <v>80</v>
      </c>
    </row>
    <row r="132" spans="1:5" s="72" customFormat="1" ht="18.95" customHeight="1" thickBot="1" x14ac:dyDescent="0.25">
      <c r="A132" s="147" t="s">
        <v>27</v>
      </c>
      <c r="B132" s="148"/>
      <c r="C132" s="142" t="s">
        <v>160</v>
      </c>
      <c r="D132" s="102" t="s">
        <v>368</v>
      </c>
      <c r="E132" s="143">
        <v>70</v>
      </c>
    </row>
    <row r="133" spans="1:5" ht="21.75" customHeight="1" thickBot="1" x14ac:dyDescent="0.3">
      <c r="A133" s="77" t="s">
        <v>28</v>
      </c>
      <c r="B133" s="57"/>
      <c r="C133" s="58"/>
      <c r="D133" s="59"/>
      <c r="E133" s="60">
        <f>SUM(E130:E132)</f>
        <v>5650</v>
      </c>
    </row>
    <row r="134" spans="1:5" s="5" customFormat="1" ht="27" customHeight="1" thickBot="1" x14ac:dyDescent="0.3">
      <c r="A134" s="242" t="s">
        <v>50</v>
      </c>
      <c r="B134" s="243"/>
      <c r="C134" s="244"/>
      <c r="D134" s="59"/>
      <c r="E134" s="60">
        <f>SUM(E133)</f>
        <v>5650</v>
      </c>
    </row>
    <row r="135" spans="1:5" s="5" customFormat="1" ht="27" customHeight="1" x14ac:dyDescent="0.25">
      <c r="A135" s="190"/>
      <c r="B135" s="190"/>
      <c r="C135" s="190"/>
      <c r="D135" s="170"/>
      <c r="E135" s="187"/>
    </row>
    <row r="136" spans="1:5" s="5" customFormat="1" ht="27" customHeight="1" x14ac:dyDescent="0.25">
      <c r="A136" s="190"/>
      <c r="B136" s="190"/>
      <c r="C136" s="190"/>
      <c r="D136" s="170"/>
      <c r="E136" s="187"/>
    </row>
    <row r="137" spans="1:5" s="5" customFormat="1" ht="69" customHeight="1" thickBot="1" x14ac:dyDescent="0.3">
      <c r="A137" s="190"/>
      <c r="B137" s="190"/>
      <c r="C137" s="190"/>
      <c r="D137" s="170"/>
      <c r="E137" s="189" t="s">
        <v>498</v>
      </c>
    </row>
    <row r="138" spans="1:5" s="5" customFormat="1" ht="38.25" customHeight="1" thickBot="1" x14ac:dyDescent="0.3">
      <c r="A138" s="9" t="s">
        <v>0</v>
      </c>
      <c r="B138" s="16" t="s">
        <v>65</v>
      </c>
      <c r="C138" s="9" t="s">
        <v>1</v>
      </c>
      <c r="D138" s="9" t="s">
        <v>2</v>
      </c>
      <c r="E138" s="9" t="s">
        <v>64</v>
      </c>
    </row>
    <row r="139" spans="1:5" s="5" customFormat="1" ht="23.25" customHeight="1" thickBot="1" x14ac:dyDescent="0.3">
      <c r="A139" s="22"/>
      <c r="B139" s="8"/>
      <c r="C139" s="62" t="s">
        <v>46</v>
      </c>
      <c r="D139" s="8"/>
      <c r="E139" s="7"/>
    </row>
    <row r="140" spans="1:5" ht="21.95" customHeight="1" x14ac:dyDescent="0.25">
      <c r="A140" s="36"/>
      <c r="B140" s="23"/>
      <c r="C140" s="37" t="s">
        <v>16</v>
      </c>
      <c r="D140" s="111"/>
      <c r="E140" s="104"/>
    </row>
    <row r="141" spans="1:5" ht="18.95" customHeight="1" x14ac:dyDescent="0.2">
      <c r="A141" s="25" t="s">
        <v>7</v>
      </c>
      <c r="B141" s="87" t="s">
        <v>99</v>
      </c>
      <c r="C141" s="101" t="s">
        <v>163</v>
      </c>
      <c r="D141" s="123" t="s">
        <v>37</v>
      </c>
      <c r="E141" s="61">
        <v>3300</v>
      </c>
    </row>
    <row r="142" spans="1:5" ht="18.95" customHeight="1" x14ac:dyDescent="0.2">
      <c r="A142" s="25" t="s">
        <v>7</v>
      </c>
      <c r="B142" s="87" t="s">
        <v>100</v>
      </c>
      <c r="C142" s="101" t="s">
        <v>87</v>
      </c>
      <c r="D142" s="123" t="s">
        <v>37</v>
      </c>
      <c r="E142" s="61">
        <v>1000</v>
      </c>
    </row>
    <row r="143" spans="1:5" ht="18.95" customHeight="1" x14ac:dyDescent="0.2">
      <c r="A143" s="25" t="s">
        <v>7</v>
      </c>
      <c r="B143" s="29"/>
      <c r="C143" s="101" t="s">
        <v>166</v>
      </c>
      <c r="D143" s="123" t="s">
        <v>37</v>
      </c>
      <c r="E143" s="61">
        <v>6000</v>
      </c>
    </row>
    <row r="144" spans="1:5" ht="18.95" customHeight="1" thickBot="1" x14ac:dyDescent="0.25">
      <c r="A144" s="14" t="s">
        <v>7</v>
      </c>
      <c r="B144" s="14"/>
      <c r="C144" s="101" t="s">
        <v>167</v>
      </c>
      <c r="D144" s="124" t="s">
        <v>37</v>
      </c>
      <c r="E144" s="61">
        <v>4000</v>
      </c>
    </row>
    <row r="145" spans="1:8" ht="17.25" customHeight="1" thickBot="1" x14ac:dyDescent="0.3">
      <c r="A145" s="30" t="s">
        <v>174</v>
      </c>
      <c r="B145" s="16"/>
      <c r="C145" s="31"/>
      <c r="D145" s="27"/>
      <c r="E145" s="98">
        <f>SUM(E141:E144)</f>
        <v>14300</v>
      </c>
      <c r="H145" s="128"/>
    </row>
    <row r="146" spans="1:8" s="5" customFormat="1" ht="21.75" customHeight="1" thickBot="1" x14ac:dyDescent="0.3">
      <c r="A146" s="239" t="s">
        <v>49</v>
      </c>
      <c r="B146" s="240"/>
      <c r="C146" s="241"/>
      <c r="D146" s="27"/>
      <c r="E146" s="98">
        <f>SUM(E145)</f>
        <v>14300</v>
      </c>
    </row>
    <row r="147" spans="1:8" s="5" customFormat="1" ht="24" customHeight="1" thickBot="1" x14ac:dyDescent="0.3">
      <c r="A147" s="22"/>
      <c r="B147" s="8"/>
      <c r="C147" s="62" t="s">
        <v>41</v>
      </c>
      <c r="D147" s="8"/>
      <c r="E147" s="188"/>
    </row>
    <row r="148" spans="1:8" ht="20.25" customHeight="1" x14ac:dyDescent="0.25">
      <c r="A148" s="40"/>
      <c r="B148" s="23"/>
      <c r="C148" s="99" t="s">
        <v>8</v>
      </c>
      <c r="D148" s="34"/>
      <c r="E148" s="104"/>
    </row>
    <row r="149" spans="1:8" ht="15.95" customHeight="1" x14ac:dyDescent="0.2">
      <c r="A149" s="135" t="s">
        <v>24</v>
      </c>
      <c r="B149" s="139" t="s">
        <v>74</v>
      </c>
      <c r="C149" s="101" t="s">
        <v>226</v>
      </c>
      <c r="D149" s="157" t="s">
        <v>23</v>
      </c>
      <c r="E149" s="61">
        <v>40000</v>
      </c>
    </row>
    <row r="150" spans="1:8" ht="15.95" customHeight="1" x14ac:dyDescent="0.2">
      <c r="A150" s="135" t="s">
        <v>24</v>
      </c>
      <c r="B150" s="139" t="s">
        <v>190</v>
      </c>
      <c r="C150" s="101" t="s">
        <v>229</v>
      </c>
      <c r="D150" s="157" t="s">
        <v>370</v>
      </c>
      <c r="E150" s="61">
        <v>15000</v>
      </c>
    </row>
    <row r="151" spans="1:8" ht="15.95" customHeight="1" x14ac:dyDescent="0.2">
      <c r="A151" s="135" t="s">
        <v>24</v>
      </c>
      <c r="B151" s="139" t="s">
        <v>198</v>
      </c>
      <c r="C151" s="101" t="s">
        <v>237</v>
      </c>
      <c r="D151" s="71" t="s">
        <v>326</v>
      </c>
      <c r="E151" s="61">
        <v>9000</v>
      </c>
    </row>
    <row r="152" spans="1:8" ht="15.95" customHeight="1" x14ac:dyDescent="0.2">
      <c r="A152" s="135" t="s">
        <v>24</v>
      </c>
      <c r="B152" s="139" t="s">
        <v>201</v>
      </c>
      <c r="C152" s="101" t="s">
        <v>240</v>
      </c>
      <c r="D152" s="157" t="s">
        <v>378</v>
      </c>
      <c r="E152" s="61">
        <v>5500</v>
      </c>
    </row>
    <row r="153" spans="1:8" ht="15.95" customHeight="1" x14ac:dyDescent="0.2">
      <c r="A153" s="135" t="s">
        <v>24</v>
      </c>
      <c r="B153" s="139" t="s">
        <v>202</v>
      </c>
      <c r="C153" s="101" t="s">
        <v>414</v>
      </c>
      <c r="D153" s="157" t="s">
        <v>383</v>
      </c>
      <c r="E153" s="61">
        <v>3500</v>
      </c>
    </row>
    <row r="154" spans="1:8" ht="15.95" customHeight="1" x14ac:dyDescent="0.2">
      <c r="A154" s="135" t="s">
        <v>24</v>
      </c>
      <c r="B154" s="139" t="s">
        <v>204</v>
      </c>
      <c r="C154" s="101" t="s">
        <v>242</v>
      </c>
      <c r="D154" s="157" t="s">
        <v>376</v>
      </c>
      <c r="E154" s="61">
        <v>2500</v>
      </c>
    </row>
    <row r="155" spans="1:8" ht="15.95" customHeight="1" x14ac:dyDescent="0.2">
      <c r="A155" s="135" t="s">
        <v>24</v>
      </c>
      <c r="B155" s="139" t="s">
        <v>205</v>
      </c>
      <c r="C155" s="101" t="s">
        <v>243</v>
      </c>
      <c r="D155" s="157" t="s">
        <v>376</v>
      </c>
      <c r="E155" s="61">
        <v>1300</v>
      </c>
    </row>
    <row r="156" spans="1:8" ht="15.95" customHeight="1" x14ac:dyDescent="0.2">
      <c r="A156" s="135" t="s">
        <v>24</v>
      </c>
      <c r="B156" s="139" t="s">
        <v>208</v>
      </c>
      <c r="C156" s="101" t="s">
        <v>246</v>
      </c>
      <c r="D156" s="157" t="s">
        <v>384</v>
      </c>
      <c r="E156" s="61">
        <v>3800</v>
      </c>
    </row>
    <row r="157" spans="1:8" ht="15.95" customHeight="1" x14ac:dyDescent="0.2">
      <c r="A157" s="135" t="s">
        <v>24</v>
      </c>
      <c r="B157" s="139" t="s">
        <v>210</v>
      </c>
      <c r="C157" s="101" t="s">
        <v>247</v>
      </c>
      <c r="D157" s="157" t="s">
        <v>23</v>
      </c>
      <c r="E157" s="61">
        <v>37325</v>
      </c>
    </row>
    <row r="158" spans="1:8" ht="15.95" customHeight="1" x14ac:dyDescent="0.2">
      <c r="A158" s="135" t="s">
        <v>24</v>
      </c>
      <c r="B158" s="139" t="s">
        <v>215</v>
      </c>
      <c r="C158" s="101" t="s">
        <v>251</v>
      </c>
      <c r="D158" s="157" t="s">
        <v>389</v>
      </c>
      <c r="E158" s="61">
        <v>4000</v>
      </c>
    </row>
    <row r="159" spans="1:8" ht="15.95" customHeight="1" x14ac:dyDescent="0.2">
      <c r="A159" s="135" t="s">
        <v>24</v>
      </c>
      <c r="B159" s="89"/>
      <c r="C159" s="101" t="s">
        <v>429</v>
      </c>
      <c r="D159" s="71" t="s">
        <v>430</v>
      </c>
      <c r="E159" s="61">
        <v>4000</v>
      </c>
    </row>
    <row r="160" spans="1:8" ht="15.95" customHeight="1" x14ac:dyDescent="0.2">
      <c r="A160" s="177" t="s">
        <v>24</v>
      </c>
      <c r="B160" s="178"/>
      <c r="C160" s="140" t="s">
        <v>256</v>
      </c>
      <c r="D160" s="157" t="s">
        <v>395</v>
      </c>
      <c r="E160" s="95">
        <v>5500</v>
      </c>
    </row>
    <row r="161" spans="1:8" ht="15.95" customHeight="1" thickBot="1" x14ac:dyDescent="0.25">
      <c r="A161" s="38" t="s">
        <v>24</v>
      </c>
      <c r="B161" s="25" t="s">
        <v>186</v>
      </c>
      <c r="C161" s="101" t="s">
        <v>224</v>
      </c>
      <c r="D161" s="26" t="s">
        <v>396</v>
      </c>
      <c r="E161" s="61">
        <v>7496.4</v>
      </c>
    </row>
    <row r="162" spans="1:8" ht="21.95" customHeight="1" thickBot="1" x14ac:dyDescent="0.3">
      <c r="A162" s="30" t="s">
        <v>17</v>
      </c>
      <c r="B162" s="16"/>
      <c r="C162" s="31"/>
      <c r="D162" s="9"/>
      <c r="E162" s="60">
        <f>SUM(E149:E161)</f>
        <v>138921.4</v>
      </c>
    </row>
    <row r="163" spans="1:8" s="5" customFormat="1" ht="21.95" customHeight="1" thickBot="1" x14ac:dyDescent="0.3">
      <c r="A163" s="239" t="s">
        <v>48</v>
      </c>
      <c r="B163" s="240"/>
      <c r="C163" s="241"/>
      <c r="D163" s="9"/>
      <c r="E163" s="49">
        <f>SUM(E162)</f>
        <v>138921.4</v>
      </c>
    </row>
    <row r="164" spans="1:8" s="5" customFormat="1" ht="21.95" customHeight="1" thickBot="1" x14ac:dyDescent="0.3">
      <c r="A164" s="27"/>
      <c r="B164" s="16"/>
      <c r="C164" s="57" t="s">
        <v>44</v>
      </c>
      <c r="D164" s="16"/>
      <c r="E164" s="146"/>
    </row>
    <row r="165" spans="1:8" ht="21.95" customHeight="1" x14ac:dyDescent="0.25">
      <c r="A165" s="36"/>
      <c r="B165" s="23"/>
      <c r="C165" s="37" t="s">
        <v>16</v>
      </c>
      <c r="D165" s="111"/>
      <c r="E165" s="114"/>
    </row>
    <row r="166" spans="1:8" ht="18.95" customHeight="1" x14ac:dyDescent="0.2">
      <c r="A166" s="38" t="s">
        <v>9</v>
      </c>
      <c r="B166" s="85" t="s">
        <v>66</v>
      </c>
      <c r="C166" s="39" t="s">
        <v>177</v>
      </c>
      <c r="D166" s="112" t="s">
        <v>339</v>
      </c>
      <c r="E166" s="100">
        <v>1295</v>
      </c>
    </row>
    <row r="167" spans="1:8" ht="18.95" customHeight="1" x14ac:dyDescent="0.2">
      <c r="A167" s="38" t="s">
        <v>9</v>
      </c>
      <c r="B167" s="85" t="s">
        <v>69</v>
      </c>
      <c r="C167" s="39" t="s">
        <v>179</v>
      </c>
      <c r="D167" s="112" t="s">
        <v>397</v>
      </c>
      <c r="E167" s="100">
        <v>8000</v>
      </c>
    </row>
    <row r="168" spans="1:8" ht="18.95" customHeight="1" x14ac:dyDescent="0.2">
      <c r="A168" s="38" t="s">
        <v>9</v>
      </c>
      <c r="B168" s="85" t="s">
        <v>70</v>
      </c>
      <c r="C168" s="39" t="s">
        <v>92</v>
      </c>
      <c r="D168" s="112" t="s">
        <v>398</v>
      </c>
      <c r="E168" s="100">
        <v>500</v>
      </c>
    </row>
    <row r="169" spans="1:8" ht="18.95" customHeight="1" x14ac:dyDescent="0.2">
      <c r="A169" s="38" t="s">
        <v>9</v>
      </c>
      <c r="B169" s="85" t="s">
        <v>71</v>
      </c>
      <c r="C169" s="39" t="s">
        <v>84</v>
      </c>
      <c r="D169" s="112" t="s">
        <v>399</v>
      </c>
      <c r="E169" s="100">
        <v>3000</v>
      </c>
    </row>
    <row r="170" spans="1:8" ht="18.95" customHeight="1" x14ac:dyDescent="0.2">
      <c r="A170" s="135" t="s">
        <v>9</v>
      </c>
      <c r="B170" s="235" t="s">
        <v>506</v>
      </c>
      <c r="C170" s="137" t="s">
        <v>85</v>
      </c>
      <c r="D170" s="138" t="s">
        <v>400</v>
      </c>
      <c r="E170" s="100">
        <v>60000</v>
      </c>
    </row>
    <row r="171" spans="1:8" ht="18.95" customHeight="1" x14ac:dyDescent="0.2">
      <c r="A171" s="38" t="s">
        <v>9</v>
      </c>
      <c r="B171" s="85" t="s">
        <v>72</v>
      </c>
      <c r="C171" s="39" t="s">
        <v>180</v>
      </c>
      <c r="D171" s="112" t="s">
        <v>23</v>
      </c>
      <c r="E171" s="100">
        <v>500</v>
      </c>
    </row>
    <row r="172" spans="1:8" ht="18.95" customHeight="1" x14ac:dyDescent="0.2">
      <c r="A172" s="38" t="s">
        <v>9</v>
      </c>
      <c r="B172" s="86" t="s">
        <v>86</v>
      </c>
      <c r="C172" s="39" t="s">
        <v>88</v>
      </c>
      <c r="D172" s="112" t="s">
        <v>37</v>
      </c>
      <c r="E172" s="100">
        <v>2200</v>
      </c>
    </row>
    <row r="173" spans="1:8" ht="18.95" customHeight="1" x14ac:dyDescent="0.2">
      <c r="A173" s="38" t="s">
        <v>9</v>
      </c>
      <c r="B173" s="86" t="s">
        <v>90</v>
      </c>
      <c r="C173" s="39" t="s">
        <v>181</v>
      </c>
      <c r="D173" s="112" t="s">
        <v>37</v>
      </c>
      <c r="E173" s="100">
        <v>5100</v>
      </c>
    </row>
    <row r="174" spans="1:8" ht="18.95" customHeight="1" x14ac:dyDescent="0.2">
      <c r="A174" s="135" t="s">
        <v>9</v>
      </c>
      <c r="B174" s="136"/>
      <c r="C174" s="137" t="s">
        <v>10</v>
      </c>
      <c r="D174" s="138" t="s">
        <v>37</v>
      </c>
      <c r="E174" s="100">
        <v>3600</v>
      </c>
      <c r="G174" s="248"/>
      <c r="H174" s="248"/>
    </row>
    <row r="175" spans="1:8" ht="18.95" customHeight="1" x14ac:dyDescent="0.2">
      <c r="A175" s="38" t="s">
        <v>9</v>
      </c>
      <c r="B175" s="86"/>
      <c r="C175" s="39" t="s">
        <v>425</v>
      </c>
      <c r="D175" s="112" t="s">
        <v>37</v>
      </c>
      <c r="E175" s="100">
        <v>2600</v>
      </c>
    </row>
    <row r="176" spans="1:8" ht="18.95" customHeight="1" x14ac:dyDescent="0.2">
      <c r="A176" s="38" t="s">
        <v>9</v>
      </c>
      <c r="B176" s="86"/>
      <c r="C176" s="39" t="s">
        <v>29</v>
      </c>
      <c r="D176" s="112" t="s">
        <v>37</v>
      </c>
      <c r="E176" s="100">
        <v>5600</v>
      </c>
    </row>
    <row r="177" spans="1:5" ht="18.95" customHeight="1" x14ac:dyDescent="0.2">
      <c r="A177" s="38" t="s">
        <v>9</v>
      </c>
      <c r="B177" s="86"/>
      <c r="C177" s="39" t="s">
        <v>31</v>
      </c>
      <c r="D177" s="112" t="s">
        <v>37</v>
      </c>
      <c r="E177" s="100">
        <v>1200</v>
      </c>
    </row>
    <row r="178" spans="1:5" ht="18.95" customHeight="1" x14ac:dyDescent="0.2">
      <c r="A178" s="38" t="s">
        <v>9</v>
      </c>
      <c r="B178" s="86"/>
      <c r="C178" s="39" t="s">
        <v>426</v>
      </c>
      <c r="D178" s="112" t="s">
        <v>37</v>
      </c>
      <c r="E178" s="100">
        <v>6000</v>
      </c>
    </row>
    <row r="179" spans="1:5" ht="18.95" customHeight="1" x14ac:dyDescent="0.2">
      <c r="A179" s="38" t="s">
        <v>9</v>
      </c>
      <c r="B179" s="18" t="s">
        <v>73</v>
      </c>
      <c r="C179" s="39" t="s">
        <v>182</v>
      </c>
      <c r="D179" s="112" t="s">
        <v>37</v>
      </c>
      <c r="E179" s="100">
        <v>7000</v>
      </c>
    </row>
    <row r="180" spans="1:5" ht="18.95" customHeight="1" thickBot="1" x14ac:dyDescent="0.25">
      <c r="A180" s="38" t="s">
        <v>9</v>
      </c>
      <c r="B180" s="18"/>
      <c r="C180" s="39" t="s">
        <v>501</v>
      </c>
      <c r="D180" s="112" t="s">
        <v>37</v>
      </c>
      <c r="E180" s="100">
        <v>2400</v>
      </c>
    </row>
    <row r="181" spans="1:5" ht="21.95" customHeight="1" thickBot="1" x14ac:dyDescent="0.3">
      <c r="A181" s="30" t="s">
        <v>174</v>
      </c>
      <c r="B181" s="16"/>
      <c r="C181" s="31"/>
      <c r="D181" s="9"/>
      <c r="E181" s="98">
        <f>SUM(E166:E180)</f>
        <v>108995</v>
      </c>
    </row>
    <row r="182" spans="1:5" s="5" customFormat="1" ht="21.95" customHeight="1" thickBot="1" x14ac:dyDescent="0.3">
      <c r="A182" s="239" t="s">
        <v>47</v>
      </c>
      <c r="B182" s="240"/>
      <c r="C182" s="241"/>
      <c r="D182" s="9"/>
      <c r="E182" s="125">
        <f>SUM(E181)</f>
        <v>108995</v>
      </c>
    </row>
    <row r="183" spans="1:5" ht="31.5" customHeight="1" thickBot="1" x14ac:dyDescent="0.3">
      <c r="A183" s="41" t="s">
        <v>63</v>
      </c>
      <c r="B183" s="42"/>
      <c r="C183" s="42"/>
      <c r="D183" s="43"/>
      <c r="E183" s="44">
        <f>SUM(E182+E163+E146+E134+E127+E122+E38+E32)</f>
        <v>794206.4</v>
      </c>
    </row>
  </sheetData>
  <mergeCells count="9">
    <mergeCell ref="A146:C146"/>
    <mergeCell ref="A163:C163"/>
    <mergeCell ref="G174:H174"/>
    <mergeCell ref="A182:C182"/>
    <mergeCell ref="A32:C32"/>
    <mergeCell ref="A38:C38"/>
    <mergeCell ref="A122:C122"/>
    <mergeCell ref="A127:C127"/>
    <mergeCell ref="A134:C134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60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KV</vt:lpstr>
      <vt:lpstr>ZÁSOBNÍK</vt:lpstr>
      <vt:lpstr>KV!Oblast_tisku</vt:lpstr>
      <vt:lpstr>ZÁSOBNÍK!Oblast_tisku</vt:lpstr>
    </vt:vector>
  </TitlesOfParts>
  <Company>ÚMČ Praha 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Vectra Image</dc:creator>
  <cp:lastModifiedBy>Plachá Radka</cp:lastModifiedBy>
  <cp:lastPrinted>2018-03-01T06:14:06Z</cp:lastPrinted>
  <dcterms:created xsi:type="dcterms:W3CDTF">2001-07-04T08:38:27Z</dcterms:created>
  <dcterms:modified xsi:type="dcterms:W3CDTF">2018-03-01T06:50:27Z</dcterms:modified>
</cp:coreProperties>
</file>