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320" windowHeight="9525" activeTab="1"/>
  </bookViews>
  <sheets>
    <sheet name="Příjmy k 30.6.2015 " sheetId="10" r:id="rId1"/>
    <sheet name="Výdaje k 30.6.2015 " sheetId="11" r:id="rId2"/>
  </sheets>
  <externalReferences>
    <externalReference r:id="rId3"/>
  </externalReferences>
  <calcPr calcId="125725"/>
</workbook>
</file>

<file path=xl/calcChain.xml><?xml version="1.0" encoding="utf-8"?>
<calcChain xmlns="http://schemas.openxmlformats.org/spreadsheetml/2006/main">
  <c r="F43" i="11"/>
  <c r="F40"/>
  <c r="G8"/>
  <c r="F24" i="10"/>
  <c r="F26"/>
  <c r="E33" i="11"/>
  <c r="G43"/>
  <c r="E40"/>
  <c r="G40" s="1"/>
  <c r="D40"/>
  <c r="C40"/>
  <c r="D39"/>
  <c r="C39"/>
  <c r="E37"/>
  <c r="D37"/>
  <c r="C37"/>
  <c r="E36"/>
  <c r="D36"/>
  <c r="D38" s="1"/>
  <c r="C36"/>
  <c r="G34"/>
  <c r="F34"/>
  <c r="D33"/>
  <c r="C33"/>
  <c r="G32"/>
  <c r="F32"/>
  <c r="G31"/>
  <c r="F31"/>
  <c r="E30"/>
  <c r="D30"/>
  <c r="C30"/>
  <c r="G29"/>
  <c r="F29"/>
  <c r="G28"/>
  <c r="F28"/>
  <c r="E27"/>
  <c r="D27"/>
  <c r="C27"/>
  <c r="G26"/>
  <c r="F26"/>
  <c r="G25"/>
  <c r="F25"/>
  <c r="E24"/>
  <c r="D24"/>
  <c r="C24"/>
  <c r="G23"/>
  <c r="F23"/>
  <c r="G22"/>
  <c r="F22"/>
  <c r="E21"/>
  <c r="D21"/>
  <c r="C21"/>
  <c r="G20"/>
  <c r="F20"/>
  <c r="G19"/>
  <c r="F19"/>
  <c r="E18"/>
  <c r="D18"/>
  <c r="C18"/>
  <c r="G17"/>
  <c r="F17"/>
  <c r="G16"/>
  <c r="F16"/>
  <c r="E15"/>
  <c r="D15"/>
  <c r="C15"/>
  <c r="G13"/>
  <c r="F13"/>
  <c r="E12"/>
  <c r="D12"/>
  <c r="C12"/>
  <c r="G11"/>
  <c r="F11"/>
  <c r="G10"/>
  <c r="F10"/>
  <c r="E9"/>
  <c r="D9"/>
  <c r="C9"/>
  <c r="G7"/>
  <c r="F7"/>
  <c r="E6"/>
  <c r="D6"/>
  <c r="C6"/>
  <c r="F40" i="10"/>
  <c r="F42"/>
  <c r="F43"/>
  <c r="E43"/>
  <c r="F38"/>
  <c r="F36"/>
  <c r="E36"/>
  <c r="F34"/>
  <c r="E34"/>
  <c r="D32"/>
  <c r="C32"/>
  <c r="B32"/>
  <c r="F28"/>
  <c r="E28"/>
  <c r="F27"/>
  <c r="E27"/>
  <c r="F23"/>
  <c r="E23"/>
  <c r="F22"/>
  <c r="E22"/>
  <c r="F21"/>
  <c r="E21"/>
  <c r="F20"/>
  <c r="E20"/>
  <c r="F19"/>
  <c r="E19"/>
  <c r="D18"/>
  <c r="C18"/>
  <c r="B18"/>
  <c r="F16"/>
  <c r="E16"/>
  <c r="F15"/>
  <c r="E15"/>
  <c r="F14"/>
  <c r="E14"/>
  <c r="F13"/>
  <c r="E13"/>
  <c r="F12"/>
  <c r="E12"/>
  <c r="F11"/>
  <c r="E11"/>
  <c r="F10"/>
  <c r="E10"/>
  <c r="D9"/>
  <c r="C9"/>
  <c r="B9"/>
  <c r="F6" i="11" l="1"/>
  <c r="F12"/>
  <c r="F24"/>
  <c r="F30"/>
  <c r="F9"/>
  <c r="F15"/>
  <c r="F27"/>
  <c r="C38"/>
  <c r="G33"/>
  <c r="F33"/>
  <c r="G30"/>
  <c r="G24"/>
  <c r="F21"/>
  <c r="G21"/>
  <c r="F18"/>
  <c r="G18"/>
  <c r="G12"/>
  <c r="G37"/>
  <c r="F37"/>
  <c r="E38"/>
  <c r="G38" s="1"/>
  <c r="G6"/>
  <c r="G36"/>
  <c r="G9"/>
  <c r="G15"/>
  <c r="G27"/>
  <c r="F36"/>
  <c r="E32" i="10"/>
  <c r="F32"/>
  <c r="E18"/>
  <c r="D44"/>
  <c r="F18"/>
  <c r="F9"/>
  <c r="E9"/>
  <c r="C44"/>
  <c r="F44" s="1"/>
  <c r="B44"/>
  <c r="E39" i="11" l="1"/>
  <c r="F38"/>
  <c r="E44" i="10"/>
  <c r="G39" i="11" l="1"/>
  <c r="F39"/>
</calcChain>
</file>

<file path=xl/sharedStrings.xml><?xml version="1.0" encoding="utf-8"?>
<sst xmlns="http://schemas.openxmlformats.org/spreadsheetml/2006/main" count="121" uniqueCount="85">
  <si>
    <t xml:space="preserve">                                                        (v tis. Kč)</t>
  </si>
  <si>
    <t>str. 1/2</t>
  </si>
  <si>
    <t>Schválený</t>
  </si>
  <si>
    <t xml:space="preserve">Rozpočet </t>
  </si>
  <si>
    <t>Skutečnost</t>
  </si>
  <si>
    <t>%</t>
  </si>
  <si>
    <t xml:space="preserve">Příjmy </t>
  </si>
  <si>
    <t>rozpočet (SR)</t>
  </si>
  <si>
    <t>po změnách (RZ)</t>
  </si>
  <si>
    <t>plnění</t>
  </si>
  <si>
    <t>k SR</t>
  </si>
  <si>
    <t>k RZ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</si>
  <si>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</si>
  <si>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</si>
  <si>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</si>
  <si>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</si>
  <si>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</si>
  <si>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</si>
  <si>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</si>
  <si>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 xml:space="preserve">            pol. 1511 - daň z nemovitostí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</si>
  <si>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</si>
  <si>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</si>
  <si>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</si>
  <si>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</si>
  <si>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</si>
  <si>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</si>
  <si>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 xml:space="preserve">           pol. 2229 - přijaté vratky transferů jinak nespecifikovaných (j.n.)</t>
  </si>
  <si>
    <t xml:space="preserve">           pol. 2321 - přijaté neinvestiční dary</t>
  </si>
  <si>
    <t xml:space="preserve">           pol. 2322 - přijaté pojistné náhrady</t>
  </si>
  <si>
    <t xml:space="preserve">           pol. 2323 až 2329 - ostatní nedaňové příjmy (ostatní a nahodilé)</t>
  </si>
  <si>
    <t xml:space="preserve">           pol. 2460 - splátky půjček od obyvatelstva</t>
  </si>
  <si>
    <t>Třída 3 - kapitálové příjmy</t>
  </si>
  <si>
    <t>Třída 4 - přijaté dotace</t>
  </si>
  <si>
    <t xml:space="preserve">           pol. 4131 - převody z vlastních fondů hospodářské činnosti</t>
  </si>
  <si>
    <t>Příjmy celkem (po konsolidaci)</t>
  </si>
  <si>
    <t>str. 2/2</t>
  </si>
  <si>
    <t xml:space="preserve">    Výdaje</t>
  </si>
  <si>
    <t>rozpočet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</si>
  <si>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</si>
  <si>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</si>
  <si>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</si>
  <si>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</si>
  <si>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</si>
  <si>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</si>
  <si>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</si>
  <si>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</si>
  <si>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</si>
  <si>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</si>
  <si>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</si>
  <si>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</si>
  <si>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</si>
  <si>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</si>
  <si>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</si>
  <si>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</si>
  <si>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</si>
  <si>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</si>
  <si>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</si>
  <si>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</si>
  <si>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</si>
  <si>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</si>
  <si>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</si>
  <si>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</si>
  <si>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</si>
  <si>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</si>
  <si>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</si>
  <si>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</si>
  <si>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</si>
  <si>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</si>
  <si>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8115 - změna stavu krátkodobých prostředků </t>
  </si>
  <si>
    <t xml:space="preserve">                             na bankovních účtech </t>
  </si>
  <si>
    <t xml:space="preserve">            pol. 8901 - opravné položky k peněžním operacím</t>
  </si>
  <si>
    <t>na rok 2015</t>
  </si>
  <si>
    <t>z toho: pol. 4137 - převody mezi Hl. městem Prahou a Městskou části Praha 8</t>
  </si>
  <si>
    <t xml:space="preserve">           pol. 4137 - převody mezi Hl. městem Prahou a Městskou části Praha 8</t>
  </si>
  <si>
    <t xml:space="preserve">                            na výkon státní správy                                           (ZJ 900)</t>
  </si>
  <si>
    <t xml:space="preserve">                            dotační vztah k Městské části Praha 8                   (ZJ 921)</t>
  </si>
  <si>
    <t>k  30. 6. 2015</t>
  </si>
  <si>
    <t>k  30. 6.  2015</t>
  </si>
  <si>
    <t xml:space="preserve">               Plnění rozpočtu Městské části Praha 8 za leden až červen 2015</t>
  </si>
  <si>
    <t xml:space="preserve">                            dotační vztah k Městské části Praha 8 - dotace ze státního rozpočtu</t>
  </si>
  <si>
    <t xml:space="preserve">                            dotační vztah k Městské části Praha 8 - dotace od Hl. města Prahy</t>
  </si>
  <si>
    <t xml:space="preserve">                            dotační vztah k Městské části Praha 8 - dotace na projekty z evropských fondů</t>
  </si>
  <si>
    <t>Zastupitelstva městské části Praha 8</t>
  </si>
  <si>
    <r>
      <t xml:space="preserve">ze dne </t>
    </r>
    <r>
      <rPr>
        <b/>
        <sz val="9"/>
        <rFont val="Arial CE"/>
        <charset val="238"/>
      </rPr>
      <t xml:space="preserve">9. září 2015                                                                    </t>
    </r>
  </si>
  <si>
    <t xml:space="preserve">Příloha č. 1 usnesení č.Usn ZMC 038/2015 </t>
  </si>
</sst>
</file>

<file path=xl/styles.xml><?xml version="1.0" encoding="utf-8"?>
<styleSheet xmlns="http://schemas.openxmlformats.org/spreadsheetml/2006/main">
  <numFmts count="1">
    <numFmt numFmtId="164" formatCode="#,##0.0"/>
  </numFmts>
  <fonts count="18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7"/>
      <name val="Arial CE"/>
      <family val="2"/>
      <charset val="238"/>
    </font>
    <font>
      <b/>
      <sz val="12"/>
      <color indexed="17"/>
      <name val="Arial CE"/>
      <family val="2"/>
      <charset val="238"/>
    </font>
    <font>
      <sz val="10"/>
      <color indexed="12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Alignment="1"/>
    <xf numFmtId="0" fontId="1" fillId="0" borderId="0" xfId="1" applyAlignment="1">
      <alignment horizontal="right"/>
    </xf>
    <xf numFmtId="0" fontId="4" fillId="0" borderId="1" xfId="1" applyFont="1" applyBorder="1"/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0" borderId="5" xfId="1" applyFont="1" applyBorder="1"/>
    <xf numFmtId="0" fontId="6" fillId="0" borderId="6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5" fillId="0" borderId="12" xfId="1" applyFont="1" applyBorder="1"/>
    <xf numFmtId="3" fontId="5" fillId="0" borderId="13" xfId="1" applyNumberFormat="1" applyFont="1" applyFill="1" applyBorder="1"/>
    <xf numFmtId="0" fontId="7" fillId="0" borderId="15" xfId="1" applyFont="1" applyBorder="1" applyAlignment="1">
      <alignment horizontal="left"/>
    </xf>
    <xf numFmtId="3" fontId="7" fillId="0" borderId="16" xfId="1" applyNumberFormat="1" applyFont="1" applyFill="1" applyBorder="1"/>
    <xf numFmtId="164" fontId="7" fillId="0" borderId="16" xfId="1" applyNumberFormat="1" applyFont="1" applyFill="1" applyBorder="1"/>
    <xf numFmtId="4" fontId="7" fillId="0" borderId="16" xfId="1" applyNumberFormat="1" applyFont="1" applyFill="1" applyBorder="1"/>
    <xf numFmtId="4" fontId="7" fillId="0" borderId="17" xfId="1" applyNumberFormat="1" applyFont="1" applyFill="1" applyBorder="1"/>
    <xf numFmtId="0" fontId="7" fillId="0" borderId="15" xfId="1" applyFont="1" applyBorder="1"/>
    <xf numFmtId="0" fontId="8" fillId="0" borderId="15" xfId="1" applyFont="1" applyBorder="1"/>
    <xf numFmtId="3" fontId="7" fillId="0" borderId="18" xfId="1" applyNumberFormat="1" applyFont="1" applyFill="1" applyBorder="1"/>
    <xf numFmtId="164" fontId="7" fillId="0" borderId="18" xfId="1" applyNumberFormat="1" applyFont="1" applyFill="1" applyBorder="1"/>
    <xf numFmtId="3" fontId="9" fillId="0" borderId="18" xfId="1" applyNumberFormat="1" applyFont="1" applyFill="1" applyBorder="1"/>
    <xf numFmtId="4" fontId="10" fillId="0" borderId="18" xfId="1" applyNumberFormat="1" applyFont="1" applyFill="1" applyBorder="1"/>
    <xf numFmtId="4" fontId="10" fillId="0" borderId="19" xfId="1" applyNumberFormat="1" applyFont="1" applyFill="1" applyBorder="1"/>
    <xf numFmtId="0" fontId="5" fillId="0" borderId="20" xfId="1" applyFont="1" applyBorder="1"/>
    <xf numFmtId="3" fontId="5" fillId="0" borderId="18" xfId="1" applyNumberFormat="1" applyFont="1" applyFill="1" applyBorder="1"/>
    <xf numFmtId="164" fontId="5" fillId="0" borderId="18" xfId="1" applyNumberFormat="1" applyFont="1" applyFill="1" applyBorder="1"/>
    <xf numFmtId="4" fontId="5" fillId="0" borderId="18" xfId="1" applyNumberFormat="1" applyFont="1" applyFill="1" applyBorder="1"/>
    <xf numFmtId="4" fontId="5" fillId="0" borderId="19" xfId="1" applyNumberFormat="1" applyFont="1" applyFill="1" applyBorder="1"/>
    <xf numFmtId="0" fontId="5" fillId="0" borderId="15" xfId="1" applyFont="1" applyBorder="1"/>
    <xf numFmtId="4" fontId="11" fillId="0" borderId="18" xfId="1" applyNumberFormat="1" applyFont="1" applyFill="1" applyBorder="1"/>
    <xf numFmtId="4" fontId="11" fillId="0" borderId="19" xfId="1" applyNumberFormat="1" applyFont="1" applyFill="1" applyBorder="1"/>
    <xf numFmtId="3" fontId="9" fillId="0" borderId="16" xfId="1" applyNumberFormat="1" applyFont="1" applyFill="1" applyBorder="1"/>
    <xf numFmtId="4" fontId="10" fillId="0" borderId="16" xfId="1" applyNumberFormat="1" applyFont="1" applyFill="1" applyBorder="1"/>
    <xf numFmtId="4" fontId="10" fillId="0" borderId="17" xfId="1" applyNumberFormat="1" applyFont="1" applyFill="1" applyBorder="1"/>
    <xf numFmtId="3" fontId="5" fillId="0" borderId="16" xfId="1" applyNumberFormat="1" applyFont="1" applyFill="1" applyBorder="1"/>
    <xf numFmtId="164" fontId="5" fillId="0" borderId="16" xfId="1" applyNumberFormat="1" applyFont="1" applyFill="1" applyBorder="1"/>
    <xf numFmtId="3" fontId="5" fillId="0" borderId="16" xfId="1" applyNumberFormat="1" applyFont="1" applyFill="1" applyBorder="1" applyAlignment="1">
      <alignment horizontal="right"/>
    </xf>
    <xf numFmtId="4" fontId="5" fillId="0" borderId="16" xfId="1" applyNumberFormat="1" applyFont="1" applyFill="1" applyBorder="1"/>
    <xf numFmtId="4" fontId="5" fillId="0" borderId="17" xfId="1" applyNumberFormat="1" applyFont="1" applyFill="1" applyBorder="1"/>
    <xf numFmtId="0" fontId="7" fillId="0" borderId="5" xfId="1" applyFont="1" applyBorder="1"/>
    <xf numFmtId="3" fontId="7" fillId="0" borderId="21" xfId="1" applyNumberFormat="1" applyFont="1" applyFill="1" applyBorder="1"/>
    <xf numFmtId="164" fontId="7" fillId="0" borderId="21" xfId="1" applyNumberFormat="1" applyFont="1" applyFill="1" applyBorder="1"/>
    <xf numFmtId="4" fontId="7" fillId="0" borderId="21" xfId="1" applyNumberFormat="1" applyFont="1" applyFill="1" applyBorder="1"/>
    <xf numFmtId="4" fontId="7" fillId="0" borderId="22" xfId="1" applyNumberFormat="1" applyFont="1" applyFill="1" applyBorder="1"/>
    <xf numFmtId="4" fontId="7" fillId="0" borderId="18" xfId="1" applyNumberFormat="1" applyFont="1" applyFill="1" applyBorder="1"/>
    <xf numFmtId="4" fontId="7" fillId="0" borderId="19" xfId="1" applyNumberFormat="1" applyFont="1" applyFill="1" applyBorder="1"/>
    <xf numFmtId="0" fontId="5" fillId="0" borderId="23" xfId="1" applyFont="1" applyBorder="1"/>
    <xf numFmtId="3" fontId="5" fillId="0" borderId="24" xfId="1" applyNumberFormat="1" applyFont="1" applyFill="1" applyBorder="1"/>
    <xf numFmtId="164" fontId="5" fillId="0" borderId="24" xfId="1" applyNumberFormat="1" applyFont="1" applyFill="1" applyBorder="1"/>
    <xf numFmtId="4" fontId="5" fillId="0" borderId="24" xfId="1" applyNumberFormat="1" applyFont="1" applyFill="1" applyBorder="1"/>
    <xf numFmtId="4" fontId="5" fillId="0" borderId="25" xfId="1" applyNumberFormat="1" applyFont="1" applyFill="1" applyBorder="1"/>
    <xf numFmtId="0" fontId="9" fillId="0" borderId="0" xfId="1" applyFont="1"/>
    <xf numFmtId="0" fontId="12" fillId="0" borderId="0" xfId="1" applyFont="1"/>
    <xf numFmtId="0" fontId="1" fillId="0" borderId="0" xfId="1" applyFont="1" applyAlignment="1">
      <alignment horizontal="right"/>
    </xf>
    <xf numFmtId="0" fontId="1" fillId="0" borderId="26" xfId="1" applyFont="1" applyBorder="1"/>
    <xf numFmtId="0" fontId="1" fillId="0" borderId="3" xfId="1" applyFont="1" applyBorder="1"/>
    <xf numFmtId="0" fontId="13" fillId="0" borderId="27" xfId="1" applyFont="1" applyBorder="1" applyAlignment="1">
      <alignment horizontal="left"/>
    </xf>
    <xf numFmtId="0" fontId="14" fillId="0" borderId="0" xfId="1" applyFont="1" applyBorder="1" applyAlignment="1"/>
    <xf numFmtId="0" fontId="2" fillId="0" borderId="27" xfId="1" applyFont="1" applyBorder="1" applyAlignment="1">
      <alignment horizontal="center"/>
    </xf>
    <xf numFmtId="0" fontId="1" fillId="0" borderId="0" xfId="1" applyFont="1" applyBorder="1"/>
    <xf numFmtId="0" fontId="15" fillId="0" borderId="26" xfId="1" applyFont="1" applyBorder="1" applyAlignment="1">
      <alignment horizontal="center"/>
    </xf>
    <xf numFmtId="164" fontId="1" fillId="0" borderId="13" xfId="1" applyNumberFormat="1" applyFont="1" applyFill="1" applyBorder="1"/>
    <xf numFmtId="164" fontId="1" fillId="0" borderId="28" xfId="1" applyNumberFormat="1" applyFont="1" applyFill="1" applyBorder="1"/>
    <xf numFmtId="4" fontId="1" fillId="0" borderId="28" xfId="1" applyNumberFormat="1" applyFont="1" applyFill="1" applyBorder="1"/>
    <xf numFmtId="164" fontId="1" fillId="0" borderId="14" xfId="1" applyNumberFormat="1" applyFont="1" applyFill="1" applyBorder="1"/>
    <xf numFmtId="49" fontId="6" fillId="2" borderId="29" xfId="1" applyNumberFormat="1" applyFont="1" applyFill="1" applyBorder="1" applyAlignment="1">
      <alignment horizontal="center"/>
    </xf>
    <xf numFmtId="0" fontId="6" fillId="2" borderId="30" xfId="1" applyFont="1" applyFill="1" applyBorder="1"/>
    <xf numFmtId="3" fontId="6" fillId="2" borderId="16" xfId="1" applyNumberFormat="1" applyFont="1" applyFill="1" applyBorder="1"/>
    <xf numFmtId="164" fontId="6" fillId="2" borderId="16" xfId="1" applyNumberFormat="1" applyFont="1" applyFill="1" applyBorder="1"/>
    <xf numFmtId="4" fontId="6" fillId="2" borderId="16" xfId="1" applyNumberFormat="1" applyFont="1" applyFill="1" applyBorder="1"/>
    <xf numFmtId="4" fontId="6" fillId="2" borderId="17" xfId="1" applyNumberFormat="1" applyFont="1" applyFill="1" applyBorder="1"/>
    <xf numFmtId="49" fontId="1" fillId="0" borderId="29" xfId="1" applyNumberFormat="1" applyFont="1" applyFill="1" applyBorder="1" applyAlignment="1">
      <alignment horizontal="center"/>
    </xf>
    <xf numFmtId="0" fontId="1" fillId="3" borderId="30" xfId="1" applyFont="1" applyFill="1" applyBorder="1"/>
    <xf numFmtId="3" fontId="1" fillId="3" borderId="16" xfId="1" applyNumberFormat="1" applyFont="1" applyFill="1" applyBorder="1"/>
    <xf numFmtId="164" fontId="1" fillId="3" borderId="16" xfId="1" applyNumberFormat="1" applyFont="1" applyFill="1" applyBorder="1"/>
    <xf numFmtId="4" fontId="1" fillId="3" borderId="16" xfId="1" applyNumberFormat="1" applyFont="1" applyFill="1" applyBorder="1"/>
    <xf numFmtId="4" fontId="1" fillId="3" borderId="17" xfId="1" applyNumberFormat="1" applyFont="1" applyFill="1" applyBorder="1"/>
    <xf numFmtId="0" fontId="1" fillId="0" borderId="30" xfId="1" applyFont="1" applyFill="1" applyBorder="1"/>
    <xf numFmtId="3" fontId="1" fillId="0" borderId="16" xfId="1" applyNumberFormat="1" applyFont="1" applyFill="1" applyBorder="1"/>
    <xf numFmtId="164" fontId="1" fillId="0" borderId="16" xfId="1" applyNumberFormat="1" applyFont="1" applyFill="1" applyBorder="1"/>
    <xf numFmtId="4" fontId="1" fillId="0" borderId="16" xfId="1" applyNumberFormat="1" applyFont="1" applyFill="1" applyBorder="1"/>
    <xf numFmtId="4" fontId="1" fillId="0" borderId="17" xfId="1" applyNumberFormat="1" applyFont="1" applyFill="1" applyBorder="1"/>
    <xf numFmtId="49" fontId="1" fillId="0" borderId="31" xfId="1" applyNumberFormat="1" applyFont="1" applyFill="1" applyBorder="1" applyAlignment="1">
      <alignment horizontal="center"/>
    </xf>
    <xf numFmtId="0" fontId="1" fillId="0" borderId="32" xfId="1" applyFont="1" applyFill="1" applyBorder="1"/>
    <xf numFmtId="3" fontId="1" fillId="0" borderId="33" xfId="1" applyNumberFormat="1" applyFont="1" applyFill="1" applyBorder="1"/>
    <xf numFmtId="164" fontId="1" fillId="0" borderId="33" xfId="1" applyNumberFormat="1" applyFont="1" applyFill="1" applyBorder="1"/>
    <xf numFmtId="4" fontId="1" fillId="0" borderId="33" xfId="1" applyNumberFormat="1" applyFont="1" applyFill="1" applyBorder="1"/>
    <xf numFmtId="4" fontId="1" fillId="0" borderId="34" xfId="1" applyNumberFormat="1" applyFont="1" applyFill="1" applyBorder="1"/>
    <xf numFmtId="0" fontId="3" fillId="3" borderId="35" xfId="1" applyFont="1" applyFill="1" applyBorder="1" applyAlignment="1">
      <alignment horizontal="center"/>
    </xf>
    <xf numFmtId="0" fontId="13" fillId="3" borderId="36" xfId="1" applyFont="1" applyFill="1" applyBorder="1"/>
    <xf numFmtId="3" fontId="13" fillId="3" borderId="18" xfId="1" applyNumberFormat="1" applyFont="1" applyFill="1" applyBorder="1"/>
    <xf numFmtId="164" fontId="13" fillId="3" borderId="18" xfId="1" applyNumberFormat="1" applyFont="1" applyFill="1" applyBorder="1"/>
    <xf numFmtId="4" fontId="13" fillId="3" borderId="18" xfId="1" applyNumberFormat="1" applyFont="1" applyFill="1" applyBorder="1"/>
    <xf numFmtId="4" fontId="13" fillId="3" borderId="19" xfId="1" applyNumberFormat="1" applyFont="1" applyFill="1" applyBorder="1"/>
    <xf numFmtId="3" fontId="1" fillId="0" borderId="0" xfId="1" applyNumberFormat="1"/>
    <xf numFmtId="0" fontId="3" fillId="0" borderId="31" xfId="1" applyFont="1" applyFill="1" applyBorder="1" applyAlignment="1">
      <alignment horizontal="center"/>
    </xf>
    <xf numFmtId="0" fontId="13" fillId="0" borderId="32" xfId="1" applyFont="1" applyFill="1" applyBorder="1"/>
    <xf numFmtId="3" fontId="13" fillId="0" borderId="33" xfId="1" applyNumberFormat="1" applyFont="1" applyFill="1" applyBorder="1"/>
    <xf numFmtId="164" fontId="13" fillId="0" borderId="33" xfId="1" applyNumberFormat="1" applyFont="1" applyFill="1" applyBorder="1"/>
    <xf numFmtId="4" fontId="13" fillId="0" borderId="33" xfId="1" applyNumberFormat="1" applyFont="1" applyFill="1" applyBorder="1"/>
    <xf numFmtId="4" fontId="13" fillId="0" borderId="34" xfId="1" applyNumberFormat="1" applyFont="1" applyFill="1" applyBorder="1"/>
    <xf numFmtId="0" fontId="1" fillId="2" borderId="31" xfId="1" applyFont="1" applyFill="1" applyBorder="1" applyAlignment="1">
      <alignment horizontal="center"/>
    </xf>
    <xf numFmtId="0" fontId="13" fillId="2" borderId="32" xfId="1" applyFont="1" applyFill="1" applyBorder="1"/>
    <xf numFmtId="3" fontId="13" fillId="2" borderId="33" xfId="1" applyNumberFormat="1" applyFont="1" applyFill="1" applyBorder="1"/>
    <xf numFmtId="164" fontId="13" fillId="2" borderId="33" xfId="1" applyNumberFormat="1" applyFont="1" applyFill="1" applyBorder="1"/>
    <xf numFmtId="4" fontId="13" fillId="2" borderId="33" xfId="1" applyNumberFormat="1" applyFont="1" applyFill="1" applyBorder="1"/>
    <xf numFmtId="4" fontId="13" fillId="2" borderId="37" xfId="1" applyNumberFormat="1" applyFont="1" applyFill="1" applyBorder="1"/>
    <xf numFmtId="0" fontId="1" fillId="4" borderId="31" xfId="1" applyFont="1" applyFill="1" applyBorder="1" applyAlignment="1">
      <alignment horizontal="center"/>
    </xf>
    <xf numFmtId="0" fontId="13" fillId="4" borderId="38" xfId="1" applyFont="1" applyFill="1" applyBorder="1"/>
    <xf numFmtId="3" fontId="13" fillId="4" borderId="33" xfId="1" applyNumberFormat="1" applyFont="1" applyFill="1" applyBorder="1"/>
    <xf numFmtId="164" fontId="13" fillId="4" borderId="33" xfId="1" applyNumberFormat="1" applyFont="1" applyFill="1" applyBorder="1"/>
    <xf numFmtId="4" fontId="13" fillId="4" borderId="33" xfId="1" applyNumberFormat="1" applyFont="1" applyFill="1" applyBorder="1"/>
    <xf numFmtId="4" fontId="13" fillId="4" borderId="34" xfId="1" applyNumberFormat="1" applyFont="1" applyFill="1" applyBorder="1"/>
    <xf numFmtId="0" fontId="13" fillId="0" borderId="29" xfId="1" applyFont="1" applyBorder="1" applyAlignment="1">
      <alignment horizontal="center"/>
    </xf>
    <xf numFmtId="0" fontId="13" fillId="0" borderId="30" xfId="1" applyFont="1" applyBorder="1"/>
    <xf numFmtId="3" fontId="13" fillId="0" borderId="39" xfId="1" applyNumberFormat="1" applyFont="1" applyFill="1" applyBorder="1"/>
    <xf numFmtId="164" fontId="13" fillId="0" borderId="39" xfId="1" applyNumberFormat="1" applyFont="1" applyFill="1" applyBorder="1"/>
    <xf numFmtId="4" fontId="13" fillId="0" borderId="39" xfId="1" applyNumberFormat="1" applyFont="1" applyFill="1" applyBorder="1"/>
    <xf numFmtId="4" fontId="13" fillId="0" borderId="17" xfId="1" applyNumberFormat="1" applyFont="1" applyFill="1" applyBorder="1"/>
    <xf numFmtId="0" fontId="1" fillId="0" borderId="29" xfId="1" applyFont="1" applyBorder="1" applyAlignment="1">
      <alignment horizontal="center"/>
    </xf>
    <xf numFmtId="0" fontId="1" fillId="0" borderId="30" xfId="1" applyFont="1" applyBorder="1"/>
    <xf numFmtId="0" fontId="1" fillId="0" borderId="8" xfId="1" applyFont="1" applyBorder="1" applyAlignment="1">
      <alignment horizontal="center"/>
    </xf>
    <xf numFmtId="0" fontId="1" fillId="0" borderId="40" xfId="1" applyFont="1" applyFill="1" applyBorder="1"/>
    <xf numFmtId="3" fontId="1" fillId="0" borderId="40" xfId="1" applyNumberFormat="1" applyFont="1" applyFill="1" applyBorder="1"/>
    <xf numFmtId="164" fontId="1" fillId="0" borderId="10" xfId="1" applyNumberFormat="1" applyFont="1" applyFill="1" applyBorder="1"/>
    <xf numFmtId="4" fontId="1" fillId="0" borderId="40" xfId="1" applyNumberFormat="1" applyFont="1" applyFill="1" applyBorder="1"/>
    <xf numFmtId="4" fontId="13" fillId="0" borderId="11" xfId="1" applyNumberFormat="1" applyFont="1" applyFill="1" applyBorder="1"/>
    <xf numFmtId="0" fontId="1" fillId="0" borderId="0" xfId="1" applyFont="1"/>
    <xf numFmtId="0" fontId="7" fillId="0" borderId="35" xfId="1" applyFont="1" applyBorder="1"/>
    <xf numFmtId="0" fontId="7" fillId="0" borderId="41" xfId="1" applyFont="1" applyBorder="1"/>
    <xf numFmtId="0" fontId="7" fillId="0" borderId="20" xfId="1" applyFont="1" applyBorder="1"/>
    <xf numFmtId="3" fontId="5" fillId="5" borderId="13" xfId="1" applyNumberFormat="1" applyFont="1" applyFill="1" applyBorder="1"/>
    <xf numFmtId="4" fontId="5" fillId="0" borderId="13" xfId="1" applyNumberFormat="1" applyFont="1" applyFill="1" applyBorder="1"/>
    <xf numFmtId="4" fontId="5" fillId="0" borderId="14" xfId="1" applyNumberFormat="1" applyFont="1" applyFill="1" applyBorder="1"/>
    <xf numFmtId="3" fontId="7" fillId="5" borderId="16" xfId="1" applyNumberFormat="1" applyFont="1" applyFill="1" applyBorder="1"/>
    <xf numFmtId="3" fontId="5" fillId="5" borderId="24" xfId="1" applyNumberFormat="1" applyFont="1" applyFill="1" applyBorder="1"/>
    <xf numFmtId="3" fontId="9" fillId="0" borderId="0" xfId="1" applyNumberFormat="1" applyFont="1"/>
    <xf numFmtId="164" fontId="6" fillId="6" borderId="16" xfId="1" applyNumberFormat="1" applyFont="1" applyFill="1" applyBorder="1"/>
    <xf numFmtId="4" fontId="1" fillId="0" borderId="18" xfId="1" applyNumberFormat="1" applyFont="1" applyFill="1" applyBorder="1"/>
    <xf numFmtId="0" fontId="16" fillId="0" borderId="0" xfId="1" applyFont="1"/>
    <xf numFmtId="0" fontId="16" fillId="0" borderId="0" xfId="1" applyFont="1" applyBorder="1"/>
    <xf numFmtId="0" fontId="1" fillId="0" borderId="0" xfId="1" applyBorder="1"/>
    <xf numFmtId="0" fontId="1" fillId="0" borderId="42" xfId="1" applyBorder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08x3565/AppData/Local/Microsoft/Windows/Temporary%20Internet%20Files/Content.Outlook/Q4YYZE3W/P&#345;&#237;jmy%20a%20v&#253;daj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říjmy k 31.3.2015 "/>
      <sheetName val="Výdaje k 31.3.2015 "/>
      <sheetName val="Příjmy k 30.4.2015 "/>
      <sheetName val="Výdaje k 30.4.2015 "/>
      <sheetName val="Příjmy k 31.5.2015"/>
      <sheetName val="Výdaje k 31.5.2015"/>
    </sheetNames>
    <sheetDataSet>
      <sheetData sheetId="0">
        <row r="41">
          <cell r="B41">
            <v>1446697</v>
          </cell>
        </row>
      </sheetData>
      <sheetData sheetId="1"/>
      <sheetData sheetId="2"/>
      <sheetData sheetId="3"/>
      <sheetData sheetId="4">
        <row r="44">
          <cell r="C44">
            <v>1636961.2</v>
          </cell>
        </row>
      </sheetData>
      <sheetData sheetId="5">
        <row r="38">
          <cell r="C38">
            <v>1546697</v>
          </cell>
          <cell r="D38">
            <v>1779903.5000000002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A2" sqref="A2"/>
    </sheetView>
  </sheetViews>
  <sheetFormatPr defaultRowHeight="12.75"/>
  <cols>
    <col min="1" max="1" width="81.5703125" style="3" customWidth="1"/>
    <col min="2" max="2" width="13.7109375" style="3" customWidth="1"/>
    <col min="3" max="3" width="16.140625" style="3" customWidth="1"/>
    <col min="4" max="4" width="13.140625" style="3" customWidth="1"/>
    <col min="5" max="5" width="12.28515625" style="3" customWidth="1"/>
    <col min="6" max="6" width="10.85546875" style="3" customWidth="1"/>
    <col min="7" max="250" width="9.140625" style="3"/>
    <col min="251" max="251" width="74.28515625" style="3" customWidth="1"/>
    <col min="252" max="252" width="13.7109375" style="3" customWidth="1"/>
    <col min="253" max="253" width="16.140625" style="3" customWidth="1"/>
    <col min="254" max="254" width="13.140625" style="3" customWidth="1"/>
    <col min="255" max="255" width="12.28515625" style="3" customWidth="1"/>
    <col min="256" max="256" width="10.85546875" style="3" customWidth="1"/>
    <col min="257" max="506" width="9.140625" style="3"/>
    <col min="507" max="507" width="74.28515625" style="3" customWidth="1"/>
    <col min="508" max="508" width="13.7109375" style="3" customWidth="1"/>
    <col min="509" max="509" width="16.140625" style="3" customWidth="1"/>
    <col min="510" max="510" width="13.140625" style="3" customWidth="1"/>
    <col min="511" max="511" width="12.28515625" style="3" customWidth="1"/>
    <col min="512" max="512" width="10.85546875" style="3" customWidth="1"/>
    <col min="513" max="762" width="9.140625" style="3"/>
    <col min="763" max="763" width="74.28515625" style="3" customWidth="1"/>
    <col min="764" max="764" width="13.7109375" style="3" customWidth="1"/>
    <col min="765" max="765" width="16.140625" style="3" customWidth="1"/>
    <col min="766" max="766" width="13.140625" style="3" customWidth="1"/>
    <col min="767" max="767" width="12.28515625" style="3" customWidth="1"/>
    <col min="768" max="768" width="10.85546875" style="3" customWidth="1"/>
    <col min="769" max="1018" width="9.140625" style="3"/>
    <col min="1019" max="1019" width="74.28515625" style="3" customWidth="1"/>
    <col min="1020" max="1020" width="13.7109375" style="3" customWidth="1"/>
    <col min="1021" max="1021" width="16.140625" style="3" customWidth="1"/>
    <col min="1022" max="1022" width="13.140625" style="3" customWidth="1"/>
    <col min="1023" max="1023" width="12.28515625" style="3" customWidth="1"/>
    <col min="1024" max="1024" width="10.85546875" style="3" customWidth="1"/>
    <col min="1025" max="1274" width="9.140625" style="3"/>
    <col min="1275" max="1275" width="74.28515625" style="3" customWidth="1"/>
    <col min="1276" max="1276" width="13.7109375" style="3" customWidth="1"/>
    <col min="1277" max="1277" width="16.140625" style="3" customWidth="1"/>
    <col min="1278" max="1278" width="13.140625" style="3" customWidth="1"/>
    <col min="1279" max="1279" width="12.28515625" style="3" customWidth="1"/>
    <col min="1280" max="1280" width="10.85546875" style="3" customWidth="1"/>
    <col min="1281" max="1530" width="9.140625" style="3"/>
    <col min="1531" max="1531" width="74.28515625" style="3" customWidth="1"/>
    <col min="1532" max="1532" width="13.7109375" style="3" customWidth="1"/>
    <col min="1533" max="1533" width="16.140625" style="3" customWidth="1"/>
    <col min="1534" max="1534" width="13.140625" style="3" customWidth="1"/>
    <col min="1535" max="1535" width="12.28515625" style="3" customWidth="1"/>
    <col min="1536" max="1536" width="10.85546875" style="3" customWidth="1"/>
    <col min="1537" max="1786" width="9.140625" style="3"/>
    <col min="1787" max="1787" width="74.28515625" style="3" customWidth="1"/>
    <col min="1788" max="1788" width="13.7109375" style="3" customWidth="1"/>
    <col min="1789" max="1789" width="16.140625" style="3" customWidth="1"/>
    <col min="1790" max="1790" width="13.140625" style="3" customWidth="1"/>
    <col min="1791" max="1791" width="12.28515625" style="3" customWidth="1"/>
    <col min="1792" max="1792" width="10.85546875" style="3" customWidth="1"/>
    <col min="1793" max="2042" width="9.140625" style="3"/>
    <col min="2043" max="2043" width="74.28515625" style="3" customWidth="1"/>
    <col min="2044" max="2044" width="13.7109375" style="3" customWidth="1"/>
    <col min="2045" max="2045" width="16.140625" style="3" customWidth="1"/>
    <col min="2046" max="2046" width="13.140625" style="3" customWidth="1"/>
    <col min="2047" max="2047" width="12.28515625" style="3" customWidth="1"/>
    <col min="2048" max="2048" width="10.85546875" style="3" customWidth="1"/>
    <col min="2049" max="2298" width="9.140625" style="3"/>
    <col min="2299" max="2299" width="74.28515625" style="3" customWidth="1"/>
    <col min="2300" max="2300" width="13.7109375" style="3" customWidth="1"/>
    <col min="2301" max="2301" width="16.140625" style="3" customWidth="1"/>
    <col min="2302" max="2302" width="13.140625" style="3" customWidth="1"/>
    <col min="2303" max="2303" width="12.28515625" style="3" customWidth="1"/>
    <col min="2304" max="2304" width="10.85546875" style="3" customWidth="1"/>
    <col min="2305" max="2554" width="9.140625" style="3"/>
    <col min="2555" max="2555" width="74.28515625" style="3" customWidth="1"/>
    <col min="2556" max="2556" width="13.7109375" style="3" customWidth="1"/>
    <col min="2557" max="2557" width="16.140625" style="3" customWidth="1"/>
    <col min="2558" max="2558" width="13.140625" style="3" customWidth="1"/>
    <col min="2559" max="2559" width="12.28515625" style="3" customWidth="1"/>
    <col min="2560" max="2560" width="10.85546875" style="3" customWidth="1"/>
    <col min="2561" max="2810" width="9.140625" style="3"/>
    <col min="2811" max="2811" width="74.28515625" style="3" customWidth="1"/>
    <col min="2812" max="2812" width="13.7109375" style="3" customWidth="1"/>
    <col min="2813" max="2813" width="16.140625" style="3" customWidth="1"/>
    <col min="2814" max="2814" width="13.140625" style="3" customWidth="1"/>
    <col min="2815" max="2815" width="12.28515625" style="3" customWidth="1"/>
    <col min="2816" max="2816" width="10.85546875" style="3" customWidth="1"/>
    <col min="2817" max="3066" width="9.140625" style="3"/>
    <col min="3067" max="3067" width="74.28515625" style="3" customWidth="1"/>
    <col min="3068" max="3068" width="13.7109375" style="3" customWidth="1"/>
    <col min="3069" max="3069" width="16.140625" style="3" customWidth="1"/>
    <col min="3070" max="3070" width="13.140625" style="3" customWidth="1"/>
    <col min="3071" max="3071" width="12.28515625" style="3" customWidth="1"/>
    <col min="3072" max="3072" width="10.85546875" style="3" customWidth="1"/>
    <col min="3073" max="3322" width="9.140625" style="3"/>
    <col min="3323" max="3323" width="74.28515625" style="3" customWidth="1"/>
    <col min="3324" max="3324" width="13.7109375" style="3" customWidth="1"/>
    <col min="3325" max="3325" width="16.140625" style="3" customWidth="1"/>
    <col min="3326" max="3326" width="13.140625" style="3" customWidth="1"/>
    <col min="3327" max="3327" width="12.28515625" style="3" customWidth="1"/>
    <col min="3328" max="3328" width="10.85546875" style="3" customWidth="1"/>
    <col min="3329" max="3578" width="9.140625" style="3"/>
    <col min="3579" max="3579" width="74.28515625" style="3" customWidth="1"/>
    <col min="3580" max="3580" width="13.7109375" style="3" customWidth="1"/>
    <col min="3581" max="3581" width="16.140625" style="3" customWidth="1"/>
    <col min="3582" max="3582" width="13.140625" style="3" customWidth="1"/>
    <col min="3583" max="3583" width="12.28515625" style="3" customWidth="1"/>
    <col min="3584" max="3584" width="10.85546875" style="3" customWidth="1"/>
    <col min="3585" max="3834" width="9.140625" style="3"/>
    <col min="3835" max="3835" width="74.28515625" style="3" customWidth="1"/>
    <col min="3836" max="3836" width="13.7109375" style="3" customWidth="1"/>
    <col min="3837" max="3837" width="16.140625" style="3" customWidth="1"/>
    <col min="3838" max="3838" width="13.140625" style="3" customWidth="1"/>
    <col min="3839" max="3839" width="12.28515625" style="3" customWidth="1"/>
    <col min="3840" max="3840" width="10.85546875" style="3" customWidth="1"/>
    <col min="3841" max="4090" width="9.140625" style="3"/>
    <col min="4091" max="4091" width="74.28515625" style="3" customWidth="1"/>
    <col min="4092" max="4092" width="13.7109375" style="3" customWidth="1"/>
    <col min="4093" max="4093" width="16.140625" style="3" customWidth="1"/>
    <col min="4094" max="4094" width="13.140625" style="3" customWidth="1"/>
    <col min="4095" max="4095" width="12.28515625" style="3" customWidth="1"/>
    <col min="4096" max="4096" width="10.85546875" style="3" customWidth="1"/>
    <col min="4097" max="4346" width="9.140625" style="3"/>
    <col min="4347" max="4347" width="74.28515625" style="3" customWidth="1"/>
    <col min="4348" max="4348" width="13.7109375" style="3" customWidth="1"/>
    <col min="4349" max="4349" width="16.140625" style="3" customWidth="1"/>
    <col min="4350" max="4350" width="13.140625" style="3" customWidth="1"/>
    <col min="4351" max="4351" width="12.28515625" style="3" customWidth="1"/>
    <col min="4352" max="4352" width="10.85546875" style="3" customWidth="1"/>
    <col min="4353" max="4602" width="9.140625" style="3"/>
    <col min="4603" max="4603" width="74.28515625" style="3" customWidth="1"/>
    <col min="4604" max="4604" width="13.7109375" style="3" customWidth="1"/>
    <col min="4605" max="4605" width="16.140625" style="3" customWidth="1"/>
    <col min="4606" max="4606" width="13.140625" style="3" customWidth="1"/>
    <col min="4607" max="4607" width="12.28515625" style="3" customWidth="1"/>
    <col min="4608" max="4608" width="10.85546875" style="3" customWidth="1"/>
    <col min="4609" max="4858" width="9.140625" style="3"/>
    <col min="4859" max="4859" width="74.28515625" style="3" customWidth="1"/>
    <col min="4860" max="4860" width="13.7109375" style="3" customWidth="1"/>
    <col min="4861" max="4861" width="16.140625" style="3" customWidth="1"/>
    <col min="4862" max="4862" width="13.140625" style="3" customWidth="1"/>
    <col min="4863" max="4863" width="12.28515625" style="3" customWidth="1"/>
    <col min="4864" max="4864" width="10.85546875" style="3" customWidth="1"/>
    <col min="4865" max="5114" width="9.140625" style="3"/>
    <col min="5115" max="5115" width="74.28515625" style="3" customWidth="1"/>
    <col min="5116" max="5116" width="13.7109375" style="3" customWidth="1"/>
    <col min="5117" max="5117" width="16.140625" style="3" customWidth="1"/>
    <col min="5118" max="5118" width="13.140625" style="3" customWidth="1"/>
    <col min="5119" max="5119" width="12.28515625" style="3" customWidth="1"/>
    <col min="5120" max="5120" width="10.85546875" style="3" customWidth="1"/>
    <col min="5121" max="5370" width="9.140625" style="3"/>
    <col min="5371" max="5371" width="74.28515625" style="3" customWidth="1"/>
    <col min="5372" max="5372" width="13.7109375" style="3" customWidth="1"/>
    <col min="5373" max="5373" width="16.140625" style="3" customWidth="1"/>
    <col min="5374" max="5374" width="13.140625" style="3" customWidth="1"/>
    <col min="5375" max="5375" width="12.28515625" style="3" customWidth="1"/>
    <col min="5376" max="5376" width="10.85546875" style="3" customWidth="1"/>
    <col min="5377" max="5626" width="9.140625" style="3"/>
    <col min="5627" max="5627" width="74.28515625" style="3" customWidth="1"/>
    <col min="5628" max="5628" width="13.7109375" style="3" customWidth="1"/>
    <col min="5629" max="5629" width="16.140625" style="3" customWidth="1"/>
    <col min="5630" max="5630" width="13.140625" style="3" customWidth="1"/>
    <col min="5631" max="5631" width="12.28515625" style="3" customWidth="1"/>
    <col min="5632" max="5632" width="10.85546875" style="3" customWidth="1"/>
    <col min="5633" max="5882" width="9.140625" style="3"/>
    <col min="5883" max="5883" width="74.28515625" style="3" customWidth="1"/>
    <col min="5884" max="5884" width="13.7109375" style="3" customWidth="1"/>
    <col min="5885" max="5885" width="16.140625" style="3" customWidth="1"/>
    <col min="5886" max="5886" width="13.140625" style="3" customWidth="1"/>
    <col min="5887" max="5887" width="12.28515625" style="3" customWidth="1"/>
    <col min="5888" max="5888" width="10.85546875" style="3" customWidth="1"/>
    <col min="5889" max="6138" width="9.140625" style="3"/>
    <col min="6139" max="6139" width="74.28515625" style="3" customWidth="1"/>
    <col min="6140" max="6140" width="13.7109375" style="3" customWidth="1"/>
    <col min="6141" max="6141" width="16.140625" style="3" customWidth="1"/>
    <col min="6142" max="6142" width="13.140625" style="3" customWidth="1"/>
    <col min="6143" max="6143" width="12.28515625" style="3" customWidth="1"/>
    <col min="6144" max="6144" width="10.85546875" style="3" customWidth="1"/>
    <col min="6145" max="6394" width="9.140625" style="3"/>
    <col min="6395" max="6395" width="74.28515625" style="3" customWidth="1"/>
    <col min="6396" max="6396" width="13.7109375" style="3" customWidth="1"/>
    <col min="6397" max="6397" width="16.140625" style="3" customWidth="1"/>
    <col min="6398" max="6398" width="13.140625" style="3" customWidth="1"/>
    <col min="6399" max="6399" width="12.28515625" style="3" customWidth="1"/>
    <col min="6400" max="6400" width="10.85546875" style="3" customWidth="1"/>
    <col min="6401" max="6650" width="9.140625" style="3"/>
    <col min="6651" max="6651" width="74.28515625" style="3" customWidth="1"/>
    <col min="6652" max="6652" width="13.7109375" style="3" customWidth="1"/>
    <col min="6653" max="6653" width="16.140625" style="3" customWidth="1"/>
    <col min="6654" max="6654" width="13.140625" style="3" customWidth="1"/>
    <col min="6655" max="6655" width="12.28515625" style="3" customWidth="1"/>
    <col min="6656" max="6656" width="10.85546875" style="3" customWidth="1"/>
    <col min="6657" max="6906" width="9.140625" style="3"/>
    <col min="6907" max="6907" width="74.28515625" style="3" customWidth="1"/>
    <col min="6908" max="6908" width="13.7109375" style="3" customWidth="1"/>
    <col min="6909" max="6909" width="16.140625" style="3" customWidth="1"/>
    <col min="6910" max="6910" width="13.140625" style="3" customWidth="1"/>
    <col min="6911" max="6911" width="12.28515625" style="3" customWidth="1"/>
    <col min="6912" max="6912" width="10.85546875" style="3" customWidth="1"/>
    <col min="6913" max="7162" width="9.140625" style="3"/>
    <col min="7163" max="7163" width="74.28515625" style="3" customWidth="1"/>
    <col min="7164" max="7164" width="13.7109375" style="3" customWidth="1"/>
    <col min="7165" max="7165" width="16.140625" style="3" customWidth="1"/>
    <col min="7166" max="7166" width="13.140625" style="3" customWidth="1"/>
    <col min="7167" max="7167" width="12.28515625" style="3" customWidth="1"/>
    <col min="7168" max="7168" width="10.85546875" style="3" customWidth="1"/>
    <col min="7169" max="7418" width="9.140625" style="3"/>
    <col min="7419" max="7419" width="74.28515625" style="3" customWidth="1"/>
    <col min="7420" max="7420" width="13.7109375" style="3" customWidth="1"/>
    <col min="7421" max="7421" width="16.140625" style="3" customWidth="1"/>
    <col min="7422" max="7422" width="13.140625" style="3" customWidth="1"/>
    <col min="7423" max="7423" width="12.28515625" style="3" customWidth="1"/>
    <col min="7424" max="7424" width="10.85546875" style="3" customWidth="1"/>
    <col min="7425" max="7674" width="9.140625" style="3"/>
    <col min="7675" max="7675" width="74.28515625" style="3" customWidth="1"/>
    <col min="7676" max="7676" width="13.7109375" style="3" customWidth="1"/>
    <col min="7677" max="7677" width="16.140625" style="3" customWidth="1"/>
    <col min="7678" max="7678" width="13.140625" style="3" customWidth="1"/>
    <col min="7679" max="7679" width="12.28515625" style="3" customWidth="1"/>
    <col min="7680" max="7680" width="10.85546875" style="3" customWidth="1"/>
    <col min="7681" max="7930" width="9.140625" style="3"/>
    <col min="7931" max="7931" width="74.28515625" style="3" customWidth="1"/>
    <col min="7932" max="7932" width="13.7109375" style="3" customWidth="1"/>
    <col min="7933" max="7933" width="16.140625" style="3" customWidth="1"/>
    <col min="7934" max="7934" width="13.140625" style="3" customWidth="1"/>
    <col min="7935" max="7935" width="12.28515625" style="3" customWidth="1"/>
    <col min="7936" max="7936" width="10.85546875" style="3" customWidth="1"/>
    <col min="7937" max="8186" width="9.140625" style="3"/>
    <col min="8187" max="8187" width="74.28515625" style="3" customWidth="1"/>
    <col min="8188" max="8188" width="13.7109375" style="3" customWidth="1"/>
    <col min="8189" max="8189" width="16.140625" style="3" customWidth="1"/>
    <col min="8190" max="8190" width="13.140625" style="3" customWidth="1"/>
    <col min="8191" max="8191" width="12.28515625" style="3" customWidth="1"/>
    <col min="8192" max="8192" width="10.85546875" style="3" customWidth="1"/>
    <col min="8193" max="8442" width="9.140625" style="3"/>
    <col min="8443" max="8443" width="74.28515625" style="3" customWidth="1"/>
    <col min="8444" max="8444" width="13.7109375" style="3" customWidth="1"/>
    <col min="8445" max="8445" width="16.140625" style="3" customWidth="1"/>
    <col min="8446" max="8446" width="13.140625" style="3" customWidth="1"/>
    <col min="8447" max="8447" width="12.28515625" style="3" customWidth="1"/>
    <col min="8448" max="8448" width="10.85546875" style="3" customWidth="1"/>
    <col min="8449" max="8698" width="9.140625" style="3"/>
    <col min="8699" max="8699" width="74.28515625" style="3" customWidth="1"/>
    <col min="8700" max="8700" width="13.7109375" style="3" customWidth="1"/>
    <col min="8701" max="8701" width="16.140625" style="3" customWidth="1"/>
    <col min="8702" max="8702" width="13.140625" style="3" customWidth="1"/>
    <col min="8703" max="8703" width="12.28515625" style="3" customWidth="1"/>
    <col min="8704" max="8704" width="10.85546875" style="3" customWidth="1"/>
    <col min="8705" max="8954" width="9.140625" style="3"/>
    <col min="8955" max="8955" width="74.28515625" style="3" customWidth="1"/>
    <col min="8956" max="8956" width="13.7109375" style="3" customWidth="1"/>
    <col min="8957" max="8957" width="16.140625" style="3" customWidth="1"/>
    <col min="8958" max="8958" width="13.140625" style="3" customWidth="1"/>
    <col min="8959" max="8959" width="12.28515625" style="3" customWidth="1"/>
    <col min="8960" max="8960" width="10.85546875" style="3" customWidth="1"/>
    <col min="8961" max="9210" width="9.140625" style="3"/>
    <col min="9211" max="9211" width="74.28515625" style="3" customWidth="1"/>
    <col min="9212" max="9212" width="13.7109375" style="3" customWidth="1"/>
    <col min="9213" max="9213" width="16.140625" style="3" customWidth="1"/>
    <col min="9214" max="9214" width="13.140625" style="3" customWidth="1"/>
    <col min="9215" max="9215" width="12.28515625" style="3" customWidth="1"/>
    <col min="9216" max="9216" width="10.85546875" style="3" customWidth="1"/>
    <col min="9217" max="9466" width="9.140625" style="3"/>
    <col min="9467" max="9467" width="74.28515625" style="3" customWidth="1"/>
    <col min="9468" max="9468" width="13.7109375" style="3" customWidth="1"/>
    <col min="9469" max="9469" width="16.140625" style="3" customWidth="1"/>
    <col min="9470" max="9470" width="13.140625" style="3" customWidth="1"/>
    <col min="9471" max="9471" width="12.28515625" style="3" customWidth="1"/>
    <col min="9472" max="9472" width="10.85546875" style="3" customWidth="1"/>
    <col min="9473" max="9722" width="9.140625" style="3"/>
    <col min="9723" max="9723" width="74.28515625" style="3" customWidth="1"/>
    <col min="9724" max="9724" width="13.7109375" style="3" customWidth="1"/>
    <col min="9725" max="9725" width="16.140625" style="3" customWidth="1"/>
    <col min="9726" max="9726" width="13.140625" style="3" customWidth="1"/>
    <col min="9727" max="9727" width="12.28515625" style="3" customWidth="1"/>
    <col min="9728" max="9728" width="10.85546875" style="3" customWidth="1"/>
    <col min="9729" max="9978" width="9.140625" style="3"/>
    <col min="9979" max="9979" width="74.28515625" style="3" customWidth="1"/>
    <col min="9980" max="9980" width="13.7109375" style="3" customWidth="1"/>
    <col min="9981" max="9981" width="16.140625" style="3" customWidth="1"/>
    <col min="9982" max="9982" width="13.140625" style="3" customWidth="1"/>
    <col min="9983" max="9983" width="12.28515625" style="3" customWidth="1"/>
    <col min="9984" max="9984" width="10.85546875" style="3" customWidth="1"/>
    <col min="9985" max="10234" width="9.140625" style="3"/>
    <col min="10235" max="10235" width="74.28515625" style="3" customWidth="1"/>
    <col min="10236" max="10236" width="13.7109375" style="3" customWidth="1"/>
    <col min="10237" max="10237" width="16.140625" style="3" customWidth="1"/>
    <col min="10238" max="10238" width="13.140625" style="3" customWidth="1"/>
    <col min="10239" max="10239" width="12.28515625" style="3" customWidth="1"/>
    <col min="10240" max="10240" width="10.85546875" style="3" customWidth="1"/>
    <col min="10241" max="10490" width="9.140625" style="3"/>
    <col min="10491" max="10491" width="74.28515625" style="3" customWidth="1"/>
    <col min="10492" max="10492" width="13.7109375" style="3" customWidth="1"/>
    <col min="10493" max="10493" width="16.140625" style="3" customWidth="1"/>
    <col min="10494" max="10494" width="13.140625" style="3" customWidth="1"/>
    <col min="10495" max="10495" width="12.28515625" style="3" customWidth="1"/>
    <col min="10496" max="10496" width="10.85546875" style="3" customWidth="1"/>
    <col min="10497" max="10746" width="9.140625" style="3"/>
    <col min="10747" max="10747" width="74.28515625" style="3" customWidth="1"/>
    <col min="10748" max="10748" width="13.7109375" style="3" customWidth="1"/>
    <col min="10749" max="10749" width="16.140625" style="3" customWidth="1"/>
    <col min="10750" max="10750" width="13.140625" style="3" customWidth="1"/>
    <col min="10751" max="10751" width="12.28515625" style="3" customWidth="1"/>
    <col min="10752" max="10752" width="10.85546875" style="3" customWidth="1"/>
    <col min="10753" max="11002" width="9.140625" style="3"/>
    <col min="11003" max="11003" width="74.28515625" style="3" customWidth="1"/>
    <col min="11004" max="11004" width="13.7109375" style="3" customWidth="1"/>
    <col min="11005" max="11005" width="16.140625" style="3" customWidth="1"/>
    <col min="11006" max="11006" width="13.140625" style="3" customWidth="1"/>
    <col min="11007" max="11007" width="12.28515625" style="3" customWidth="1"/>
    <col min="11008" max="11008" width="10.85546875" style="3" customWidth="1"/>
    <col min="11009" max="11258" width="9.140625" style="3"/>
    <col min="11259" max="11259" width="74.28515625" style="3" customWidth="1"/>
    <col min="11260" max="11260" width="13.7109375" style="3" customWidth="1"/>
    <col min="11261" max="11261" width="16.140625" style="3" customWidth="1"/>
    <col min="11262" max="11262" width="13.140625" style="3" customWidth="1"/>
    <col min="11263" max="11263" width="12.28515625" style="3" customWidth="1"/>
    <col min="11264" max="11264" width="10.85546875" style="3" customWidth="1"/>
    <col min="11265" max="11514" width="9.140625" style="3"/>
    <col min="11515" max="11515" width="74.28515625" style="3" customWidth="1"/>
    <col min="11516" max="11516" width="13.7109375" style="3" customWidth="1"/>
    <col min="11517" max="11517" width="16.140625" style="3" customWidth="1"/>
    <col min="11518" max="11518" width="13.140625" style="3" customWidth="1"/>
    <col min="11519" max="11519" width="12.28515625" style="3" customWidth="1"/>
    <col min="11520" max="11520" width="10.85546875" style="3" customWidth="1"/>
    <col min="11521" max="11770" width="9.140625" style="3"/>
    <col min="11771" max="11771" width="74.28515625" style="3" customWidth="1"/>
    <col min="11772" max="11772" width="13.7109375" style="3" customWidth="1"/>
    <col min="11773" max="11773" width="16.140625" style="3" customWidth="1"/>
    <col min="11774" max="11774" width="13.140625" style="3" customWidth="1"/>
    <col min="11775" max="11775" width="12.28515625" style="3" customWidth="1"/>
    <col min="11776" max="11776" width="10.85546875" style="3" customWidth="1"/>
    <col min="11777" max="12026" width="9.140625" style="3"/>
    <col min="12027" max="12027" width="74.28515625" style="3" customWidth="1"/>
    <col min="12028" max="12028" width="13.7109375" style="3" customWidth="1"/>
    <col min="12029" max="12029" width="16.140625" style="3" customWidth="1"/>
    <col min="12030" max="12030" width="13.140625" style="3" customWidth="1"/>
    <col min="12031" max="12031" width="12.28515625" style="3" customWidth="1"/>
    <col min="12032" max="12032" width="10.85546875" style="3" customWidth="1"/>
    <col min="12033" max="12282" width="9.140625" style="3"/>
    <col min="12283" max="12283" width="74.28515625" style="3" customWidth="1"/>
    <col min="12284" max="12284" width="13.7109375" style="3" customWidth="1"/>
    <col min="12285" max="12285" width="16.140625" style="3" customWidth="1"/>
    <col min="12286" max="12286" width="13.140625" style="3" customWidth="1"/>
    <col min="12287" max="12287" width="12.28515625" style="3" customWidth="1"/>
    <col min="12288" max="12288" width="10.85546875" style="3" customWidth="1"/>
    <col min="12289" max="12538" width="9.140625" style="3"/>
    <col min="12539" max="12539" width="74.28515625" style="3" customWidth="1"/>
    <col min="12540" max="12540" width="13.7109375" style="3" customWidth="1"/>
    <col min="12541" max="12541" width="16.140625" style="3" customWidth="1"/>
    <col min="12542" max="12542" width="13.140625" style="3" customWidth="1"/>
    <col min="12543" max="12543" width="12.28515625" style="3" customWidth="1"/>
    <col min="12544" max="12544" width="10.85546875" style="3" customWidth="1"/>
    <col min="12545" max="12794" width="9.140625" style="3"/>
    <col min="12795" max="12795" width="74.28515625" style="3" customWidth="1"/>
    <col min="12796" max="12796" width="13.7109375" style="3" customWidth="1"/>
    <col min="12797" max="12797" width="16.140625" style="3" customWidth="1"/>
    <col min="12798" max="12798" width="13.140625" style="3" customWidth="1"/>
    <col min="12799" max="12799" width="12.28515625" style="3" customWidth="1"/>
    <col min="12800" max="12800" width="10.85546875" style="3" customWidth="1"/>
    <col min="12801" max="13050" width="9.140625" style="3"/>
    <col min="13051" max="13051" width="74.28515625" style="3" customWidth="1"/>
    <col min="13052" max="13052" width="13.7109375" style="3" customWidth="1"/>
    <col min="13053" max="13053" width="16.140625" style="3" customWidth="1"/>
    <col min="13054" max="13054" width="13.140625" style="3" customWidth="1"/>
    <col min="13055" max="13055" width="12.28515625" style="3" customWidth="1"/>
    <col min="13056" max="13056" width="10.85546875" style="3" customWidth="1"/>
    <col min="13057" max="13306" width="9.140625" style="3"/>
    <col min="13307" max="13307" width="74.28515625" style="3" customWidth="1"/>
    <col min="13308" max="13308" width="13.7109375" style="3" customWidth="1"/>
    <col min="13309" max="13309" width="16.140625" style="3" customWidth="1"/>
    <col min="13310" max="13310" width="13.140625" style="3" customWidth="1"/>
    <col min="13311" max="13311" width="12.28515625" style="3" customWidth="1"/>
    <col min="13312" max="13312" width="10.85546875" style="3" customWidth="1"/>
    <col min="13313" max="13562" width="9.140625" style="3"/>
    <col min="13563" max="13563" width="74.28515625" style="3" customWidth="1"/>
    <col min="13564" max="13564" width="13.7109375" style="3" customWidth="1"/>
    <col min="13565" max="13565" width="16.140625" style="3" customWidth="1"/>
    <col min="13566" max="13566" width="13.140625" style="3" customWidth="1"/>
    <col min="13567" max="13567" width="12.28515625" style="3" customWidth="1"/>
    <col min="13568" max="13568" width="10.85546875" style="3" customWidth="1"/>
    <col min="13569" max="13818" width="9.140625" style="3"/>
    <col min="13819" max="13819" width="74.28515625" style="3" customWidth="1"/>
    <col min="13820" max="13820" width="13.7109375" style="3" customWidth="1"/>
    <col min="13821" max="13821" width="16.140625" style="3" customWidth="1"/>
    <col min="13822" max="13822" width="13.140625" style="3" customWidth="1"/>
    <col min="13823" max="13823" width="12.28515625" style="3" customWidth="1"/>
    <col min="13824" max="13824" width="10.85546875" style="3" customWidth="1"/>
    <col min="13825" max="14074" width="9.140625" style="3"/>
    <col min="14075" max="14075" width="74.28515625" style="3" customWidth="1"/>
    <col min="14076" max="14076" width="13.7109375" style="3" customWidth="1"/>
    <col min="14077" max="14077" width="16.140625" style="3" customWidth="1"/>
    <col min="14078" max="14078" width="13.140625" style="3" customWidth="1"/>
    <col min="14079" max="14079" width="12.28515625" style="3" customWidth="1"/>
    <col min="14080" max="14080" width="10.85546875" style="3" customWidth="1"/>
    <col min="14081" max="14330" width="9.140625" style="3"/>
    <col min="14331" max="14331" width="74.28515625" style="3" customWidth="1"/>
    <col min="14332" max="14332" width="13.7109375" style="3" customWidth="1"/>
    <col min="14333" max="14333" width="16.140625" style="3" customWidth="1"/>
    <col min="14334" max="14334" width="13.140625" style="3" customWidth="1"/>
    <col min="14335" max="14335" width="12.28515625" style="3" customWidth="1"/>
    <col min="14336" max="14336" width="10.85546875" style="3" customWidth="1"/>
    <col min="14337" max="14586" width="9.140625" style="3"/>
    <col min="14587" max="14587" width="74.28515625" style="3" customWidth="1"/>
    <col min="14588" max="14588" width="13.7109375" style="3" customWidth="1"/>
    <col min="14589" max="14589" width="16.140625" style="3" customWidth="1"/>
    <col min="14590" max="14590" width="13.140625" style="3" customWidth="1"/>
    <col min="14591" max="14591" width="12.28515625" style="3" customWidth="1"/>
    <col min="14592" max="14592" width="10.85546875" style="3" customWidth="1"/>
    <col min="14593" max="14842" width="9.140625" style="3"/>
    <col min="14843" max="14843" width="74.28515625" style="3" customWidth="1"/>
    <col min="14844" max="14844" width="13.7109375" style="3" customWidth="1"/>
    <col min="14845" max="14845" width="16.140625" style="3" customWidth="1"/>
    <col min="14846" max="14846" width="13.140625" style="3" customWidth="1"/>
    <col min="14847" max="14847" width="12.28515625" style="3" customWidth="1"/>
    <col min="14848" max="14848" width="10.85546875" style="3" customWidth="1"/>
    <col min="14849" max="15098" width="9.140625" style="3"/>
    <col min="15099" max="15099" width="74.28515625" style="3" customWidth="1"/>
    <col min="15100" max="15100" width="13.7109375" style="3" customWidth="1"/>
    <col min="15101" max="15101" width="16.140625" style="3" customWidth="1"/>
    <col min="15102" max="15102" width="13.140625" style="3" customWidth="1"/>
    <col min="15103" max="15103" width="12.28515625" style="3" customWidth="1"/>
    <col min="15104" max="15104" width="10.85546875" style="3" customWidth="1"/>
    <col min="15105" max="15354" width="9.140625" style="3"/>
    <col min="15355" max="15355" width="74.28515625" style="3" customWidth="1"/>
    <col min="15356" max="15356" width="13.7109375" style="3" customWidth="1"/>
    <col min="15357" max="15357" width="16.140625" style="3" customWidth="1"/>
    <col min="15358" max="15358" width="13.140625" style="3" customWidth="1"/>
    <col min="15359" max="15359" width="12.28515625" style="3" customWidth="1"/>
    <col min="15360" max="15360" width="10.85546875" style="3" customWidth="1"/>
    <col min="15361" max="15610" width="9.140625" style="3"/>
    <col min="15611" max="15611" width="74.28515625" style="3" customWidth="1"/>
    <col min="15612" max="15612" width="13.7109375" style="3" customWidth="1"/>
    <col min="15613" max="15613" width="16.140625" style="3" customWidth="1"/>
    <col min="15614" max="15614" width="13.140625" style="3" customWidth="1"/>
    <col min="15615" max="15615" width="12.28515625" style="3" customWidth="1"/>
    <col min="15616" max="15616" width="10.85546875" style="3" customWidth="1"/>
    <col min="15617" max="15866" width="9.140625" style="3"/>
    <col min="15867" max="15867" width="74.28515625" style="3" customWidth="1"/>
    <col min="15868" max="15868" width="13.7109375" style="3" customWidth="1"/>
    <col min="15869" max="15869" width="16.140625" style="3" customWidth="1"/>
    <col min="15870" max="15870" width="13.140625" style="3" customWidth="1"/>
    <col min="15871" max="15871" width="12.28515625" style="3" customWidth="1"/>
    <col min="15872" max="15872" width="10.85546875" style="3" customWidth="1"/>
    <col min="15873" max="16122" width="9.140625" style="3"/>
    <col min="16123" max="16123" width="74.28515625" style="3" customWidth="1"/>
    <col min="16124" max="16124" width="13.7109375" style="3" customWidth="1"/>
    <col min="16125" max="16125" width="16.140625" style="3" customWidth="1"/>
    <col min="16126" max="16126" width="13.140625" style="3" customWidth="1"/>
    <col min="16127" max="16127" width="12.28515625" style="3" customWidth="1"/>
    <col min="16128" max="16128" width="10.85546875" style="3" customWidth="1"/>
    <col min="16129" max="16384" width="9.140625" style="3"/>
  </cols>
  <sheetData>
    <row r="1" spans="1:6">
      <c r="D1" s="148" t="s">
        <v>84</v>
      </c>
      <c r="E1" s="148"/>
    </row>
    <row r="2" spans="1:6">
      <c r="D2" s="148" t="s">
        <v>82</v>
      </c>
      <c r="E2" s="148"/>
    </row>
    <row r="3" spans="1:6">
      <c r="D3" s="149" t="s">
        <v>83</v>
      </c>
      <c r="E3" s="149"/>
      <c r="F3" s="150"/>
    </row>
    <row r="4" spans="1:6" ht="18">
      <c r="A4" s="1" t="s">
        <v>78</v>
      </c>
      <c r="B4" s="2"/>
      <c r="D4" s="151"/>
      <c r="E4" s="151"/>
      <c r="F4" s="151"/>
    </row>
    <row r="5" spans="1:6" ht="13.5" thickBot="1">
      <c r="A5" s="4" t="s">
        <v>0</v>
      </c>
      <c r="F5" s="5" t="s">
        <v>1</v>
      </c>
    </row>
    <row r="6" spans="1:6">
      <c r="A6" s="6"/>
      <c r="B6" s="7" t="s">
        <v>2</v>
      </c>
      <c r="C6" s="7" t="s">
        <v>3</v>
      </c>
      <c r="D6" s="7" t="s">
        <v>4</v>
      </c>
      <c r="E6" s="8" t="s">
        <v>5</v>
      </c>
      <c r="F6" s="9" t="s">
        <v>5</v>
      </c>
    </row>
    <row r="7" spans="1:6" ht="15.75">
      <c r="A7" s="10" t="s">
        <v>6</v>
      </c>
      <c r="B7" s="11" t="s">
        <v>7</v>
      </c>
      <c r="C7" s="11" t="s">
        <v>8</v>
      </c>
      <c r="D7" s="11"/>
      <c r="E7" s="12" t="s">
        <v>9</v>
      </c>
      <c r="F7" s="13" t="s">
        <v>9</v>
      </c>
    </row>
    <row r="8" spans="1:6" ht="13.5" thickBot="1">
      <c r="A8" s="14"/>
      <c r="B8" s="15" t="s">
        <v>71</v>
      </c>
      <c r="C8" s="15" t="s">
        <v>71</v>
      </c>
      <c r="D8" s="15" t="s">
        <v>76</v>
      </c>
      <c r="E8" s="16" t="s">
        <v>10</v>
      </c>
      <c r="F8" s="17" t="s">
        <v>11</v>
      </c>
    </row>
    <row r="9" spans="1:6" ht="15.75">
      <c r="A9" s="18" t="s">
        <v>12</v>
      </c>
      <c r="B9" s="19">
        <f>SUM(B10:B16)</f>
        <v>82630</v>
      </c>
      <c r="C9" s="140">
        <f>SUM(C10:C16)</f>
        <v>82630</v>
      </c>
      <c r="D9" s="19">
        <f>SUM(D10:D16)</f>
        <v>17833</v>
      </c>
      <c r="E9" s="141">
        <f t="shared" ref="E9:E16" si="0">D9/B9*100</f>
        <v>21.581749969744646</v>
      </c>
      <c r="F9" s="142">
        <f t="shared" ref="F9:F16" si="1">D9/C9*100</f>
        <v>21.581749969744646</v>
      </c>
    </row>
    <row r="10" spans="1:6">
      <c r="A10" s="20" t="s">
        <v>13</v>
      </c>
      <c r="B10" s="21">
        <v>12200</v>
      </c>
      <c r="C10" s="22">
        <v>12200</v>
      </c>
      <c r="D10" s="21">
        <v>6917</v>
      </c>
      <c r="E10" s="23">
        <f t="shared" si="0"/>
        <v>56.696721311475407</v>
      </c>
      <c r="F10" s="24">
        <f t="shared" si="1"/>
        <v>56.696721311475407</v>
      </c>
    </row>
    <row r="11" spans="1:6">
      <c r="A11" s="25" t="s">
        <v>14</v>
      </c>
      <c r="B11" s="21">
        <v>2800</v>
      </c>
      <c r="C11" s="22">
        <v>2800</v>
      </c>
      <c r="D11" s="21">
        <v>1751</v>
      </c>
      <c r="E11" s="23">
        <f t="shared" si="0"/>
        <v>62.535714285714285</v>
      </c>
      <c r="F11" s="24">
        <f t="shared" si="1"/>
        <v>62.535714285714285</v>
      </c>
    </row>
    <row r="12" spans="1:6">
      <c r="A12" s="25" t="s">
        <v>15</v>
      </c>
      <c r="B12" s="21">
        <v>600</v>
      </c>
      <c r="C12" s="22">
        <v>600</v>
      </c>
      <c r="D12" s="21">
        <v>513</v>
      </c>
      <c r="E12" s="23">
        <f t="shared" si="0"/>
        <v>85.5</v>
      </c>
      <c r="F12" s="24">
        <f t="shared" si="1"/>
        <v>85.5</v>
      </c>
    </row>
    <row r="13" spans="1:6">
      <c r="A13" s="25" t="s">
        <v>16</v>
      </c>
      <c r="B13" s="21">
        <v>13000</v>
      </c>
      <c r="C13" s="22">
        <v>13000</v>
      </c>
      <c r="D13" s="21">
        <v>5668</v>
      </c>
      <c r="E13" s="23">
        <f t="shared" si="0"/>
        <v>43.6</v>
      </c>
      <c r="F13" s="24">
        <f t="shared" si="1"/>
        <v>43.6</v>
      </c>
    </row>
    <row r="14" spans="1:6">
      <c r="A14" s="25" t="s">
        <v>17</v>
      </c>
      <c r="B14" s="21">
        <v>30</v>
      </c>
      <c r="C14" s="22">
        <v>30</v>
      </c>
      <c r="D14" s="21">
        <v>7</v>
      </c>
      <c r="E14" s="23">
        <f t="shared" si="0"/>
        <v>23.333333333333332</v>
      </c>
      <c r="F14" s="24">
        <f t="shared" si="1"/>
        <v>23.333333333333332</v>
      </c>
    </row>
    <row r="15" spans="1:6">
      <c r="A15" s="25" t="s">
        <v>18</v>
      </c>
      <c r="B15" s="21">
        <v>1000</v>
      </c>
      <c r="C15" s="22">
        <v>1000</v>
      </c>
      <c r="D15" s="21">
        <v>772</v>
      </c>
      <c r="E15" s="23">
        <f t="shared" si="0"/>
        <v>77.2</v>
      </c>
      <c r="F15" s="24">
        <f t="shared" si="1"/>
        <v>77.2</v>
      </c>
    </row>
    <row r="16" spans="1:6">
      <c r="A16" s="25" t="s">
        <v>19</v>
      </c>
      <c r="B16" s="21">
        <v>53000</v>
      </c>
      <c r="C16" s="22">
        <v>53000</v>
      </c>
      <c r="D16" s="21">
        <v>2205</v>
      </c>
      <c r="E16" s="23">
        <f t="shared" si="0"/>
        <v>4.1603773584905666</v>
      </c>
      <c r="F16" s="24">
        <f t="shared" si="1"/>
        <v>4.1603773584905666</v>
      </c>
    </row>
    <row r="17" spans="1:6">
      <c r="A17" s="26"/>
      <c r="B17" s="27"/>
      <c r="C17" s="28"/>
      <c r="D17" s="29"/>
      <c r="E17" s="30"/>
      <c r="F17" s="31"/>
    </row>
    <row r="18" spans="1:6" ht="15.75">
      <c r="A18" s="32" t="s">
        <v>20</v>
      </c>
      <c r="B18" s="33">
        <f>SUM(B19:B29)</f>
        <v>12110</v>
      </c>
      <c r="C18" s="34">
        <f>SUM(C19:C29)</f>
        <v>25627.199999999997</v>
      </c>
      <c r="D18" s="33">
        <f>SUM(D19:D29)</f>
        <v>33296</v>
      </c>
      <c r="E18" s="35">
        <f t="shared" ref="E18:E23" si="2">D18/B18*100</f>
        <v>274.94632535094968</v>
      </c>
      <c r="F18" s="36">
        <f t="shared" ref="F18:F24" si="3">D18/C18*100</f>
        <v>129.92445526627961</v>
      </c>
    </row>
    <row r="19" spans="1:6">
      <c r="A19" s="25" t="s">
        <v>21</v>
      </c>
      <c r="B19" s="21">
        <v>1750</v>
      </c>
      <c r="C19" s="22">
        <v>1750</v>
      </c>
      <c r="D19" s="21">
        <v>1053</v>
      </c>
      <c r="E19" s="23">
        <f t="shared" si="2"/>
        <v>60.171428571428578</v>
      </c>
      <c r="F19" s="24">
        <f t="shared" si="3"/>
        <v>60.171428571428578</v>
      </c>
    </row>
    <row r="20" spans="1:6">
      <c r="A20" s="25" t="s">
        <v>22</v>
      </c>
      <c r="B20" s="21">
        <v>1200</v>
      </c>
      <c r="C20" s="22">
        <v>3327</v>
      </c>
      <c r="D20" s="21">
        <v>943</v>
      </c>
      <c r="E20" s="23">
        <f t="shared" si="2"/>
        <v>78.583333333333343</v>
      </c>
      <c r="F20" s="24">
        <f t="shared" si="3"/>
        <v>28.34385332131049</v>
      </c>
    </row>
    <row r="21" spans="1:6">
      <c r="A21" s="25" t="s">
        <v>23</v>
      </c>
      <c r="B21" s="21">
        <v>800</v>
      </c>
      <c r="C21" s="22">
        <v>800</v>
      </c>
      <c r="D21" s="21">
        <v>276</v>
      </c>
      <c r="E21" s="23">
        <f t="shared" si="2"/>
        <v>34.5</v>
      </c>
      <c r="F21" s="24">
        <f t="shared" si="3"/>
        <v>34.5</v>
      </c>
    </row>
    <row r="22" spans="1:6">
      <c r="A22" s="25" t="s">
        <v>24</v>
      </c>
      <c r="B22" s="21">
        <v>7300</v>
      </c>
      <c r="C22" s="22">
        <v>8000</v>
      </c>
      <c r="D22" s="21">
        <v>14620</v>
      </c>
      <c r="E22" s="23">
        <f t="shared" si="2"/>
        <v>200.27397260273975</v>
      </c>
      <c r="F22" s="24">
        <f t="shared" si="3"/>
        <v>182.75</v>
      </c>
    </row>
    <row r="23" spans="1:6">
      <c r="A23" s="25" t="s">
        <v>25</v>
      </c>
      <c r="B23" s="21">
        <v>600</v>
      </c>
      <c r="C23" s="22">
        <v>600</v>
      </c>
      <c r="D23" s="21">
        <v>499</v>
      </c>
      <c r="E23" s="23">
        <f t="shared" si="2"/>
        <v>83.166666666666671</v>
      </c>
      <c r="F23" s="24">
        <f t="shared" si="3"/>
        <v>83.166666666666671</v>
      </c>
    </row>
    <row r="24" spans="1:6">
      <c r="A24" s="25" t="s">
        <v>26</v>
      </c>
      <c r="B24" s="21">
        <v>0</v>
      </c>
      <c r="C24" s="22">
        <v>10263.1</v>
      </c>
      <c r="D24" s="21">
        <v>10685</v>
      </c>
      <c r="E24" s="23"/>
      <c r="F24" s="24">
        <f t="shared" si="3"/>
        <v>104.11084370219524</v>
      </c>
    </row>
    <row r="25" spans="1:6">
      <c r="A25" s="25" t="s">
        <v>27</v>
      </c>
      <c r="B25" s="21">
        <v>0</v>
      </c>
      <c r="C25" s="22">
        <v>0</v>
      </c>
      <c r="D25" s="21">
        <v>0</v>
      </c>
      <c r="E25" s="23"/>
      <c r="F25" s="24"/>
    </row>
    <row r="26" spans="1:6">
      <c r="A26" s="25" t="s">
        <v>28</v>
      </c>
      <c r="B26" s="21">
        <v>0</v>
      </c>
      <c r="C26" s="22">
        <v>427.1</v>
      </c>
      <c r="D26" s="21">
        <v>543</v>
      </c>
      <c r="E26" s="23"/>
      <c r="F26" s="24">
        <f>D26/C26*100</f>
        <v>127.13650199016624</v>
      </c>
    </row>
    <row r="27" spans="1:6">
      <c r="A27" s="25" t="s">
        <v>29</v>
      </c>
      <c r="B27" s="21">
        <v>60</v>
      </c>
      <c r="C27" s="22">
        <v>60</v>
      </c>
      <c r="D27" s="21">
        <v>4565</v>
      </c>
      <c r="E27" s="23">
        <f>D27/B27*100</f>
        <v>7608.333333333333</v>
      </c>
      <c r="F27" s="24">
        <f>D27/C27*100</f>
        <v>7608.333333333333</v>
      </c>
    </row>
    <row r="28" spans="1:6">
      <c r="A28" s="25" t="s">
        <v>30</v>
      </c>
      <c r="B28" s="21">
        <v>400</v>
      </c>
      <c r="C28" s="22">
        <v>400</v>
      </c>
      <c r="D28" s="21">
        <v>112</v>
      </c>
      <c r="E28" s="23">
        <f>D28/B28*100</f>
        <v>28.000000000000004</v>
      </c>
      <c r="F28" s="24">
        <f>D28/C28*100</f>
        <v>28.000000000000004</v>
      </c>
    </row>
    <row r="29" spans="1:6">
      <c r="A29" s="26"/>
      <c r="B29" s="27"/>
      <c r="C29" s="28"/>
      <c r="D29" s="29"/>
      <c r="E29" s="30"/>
      <c r="F29" s="31"/>
    </row>
    <row r="30" spans="1:6" ht="15.75">
      <c r="A30" s="37" t="s">
        <v>31</v>
      </c>
      <c r="B30" s="33">
        <v>0</v>
      </c>
      <c r="C30" s="34">
        <v>0</v>
      </c>
      <c r="D30" s="33">
        <v>0</v>
      </c>
      <c r="E30" s="38"/>
      <c r="F30" s="39"/>
    </row>
    <row r="31" spans="1:6">
      <c r="A31" s="26"/>
      <c r="B31" s="21"/>
      <c r="C31" s="22"/>
      <c r="D31" s="40"/>
      <c r="E31" s="41"/>
      <c r="F31" s="42"/>
    </row>
    <row r="32" spans="1:6" ht="15.75">
      <c r="A32" s="37" t="s">
        <v>32</v>
      </c>
      <c r="B32" s="43">
        <f>SUM(B33:B43)</f>
        <v>1351957</v>
      </c>
      <c r="C32" s="44">
        <f>SUM(C33:C43)</f>
        <v>1644212.2</v>
      </c>
      <c r="D32" s="45">
        <f>SUM(D33:D43)</f>
        <v>299820</v>
      </c>
      <c r="E32" s="46">
        <f>D32/B32*100</f>
        <v>22.176740828295575</v>
      </c>
      <c r="F32" s="47">
        <f>D32/C32*100</f>
        <v>18.234872603426737</v>
      </c>
    </row>
    <row r="33" spans="1:6">
      <c r="A33" s="48" t="s">
        <v>72</v>
      </c>
      <c r="B33" s="49"/>
      <c r="C33" s="50"/>
      <c r="D33" s="49"/>
      <c r="E33" s="51"/>
      <c r="F33" s="52"/>
    </row>
    <row r="34" spans="1:6">
      <c r="A34" s="137" t="s">
        <v>74</v>
      </c>
      <c r="B34" s="27">
        <v>59910</v>
      </c>
      <c r="C34" s="28">
        <v>59910</v>
      </c>
      <c r="D34" s="27">
        <v>29958</v>
      </c>
      <c r="E34" s="53">
        <f>D34/B34*100</f>
        <v>50.005007511266896</v>
      </c>
      <c r="F34" s="54">
        <f>D34/C34*100</f>
        <v>50.005007511266896</v>
      </c>
    </row>
    <row r="35" spans="1:6">
      <c r="A35" s="138" t="s">
        <v>73</v>
      </c>
      <c r="B35" s="49"/>
      <c r="C35" s="50"/>
      <c r="D35" s="49"/>
      <c r="E35" s="51"/>
      <c r="F35" s="52"/>
    </row>
    <row r="36" spans="1:6">
      <c r="A36" s="139" t="s">
        <v>75</v>
      </c>
      <c r="B36" s="27">
        <v>269035</v>
      </c>
      <c r="C36" s="28">
        <v>269035</v>
      </c>
      <c r="D36" s="27">
        <v>133636</v>
      </c>
      <c r="E36" s="53">
        <f>D36/B36*100</f>
        <v>49.672347464084595</v>
      </c>
      <c r="F36" s="54">
        <f>D36/C36*100</f>
        <v>49.672347464084595</v>
      </c>
    </row>
    <row r="37" spans="1:6">
      <c r="A37" s="138" t="s">
        <v>73</v>
      </c>
      <c r="B37" s="49"/>
      <c r="C37" s="50"/>
      <c r="D37" s="49"/>
      <c r="E37" s="51"/>
      <c r="F37" s="52"/>
    </row>
    <row r="38" spans="1:6">
      <c r="A38" s="139" t="s">
        <v>79</v>
      </c>
      <c r="B38" s="27">
        <v>0</v>
      </c>
      <c r="C38" s="28">
        <v>16904.900000000001</v>
      </c>
      <c r="D38" s="27">
        <v>3313</v>
      </c>
      <c r="E38" s="53"/>
      <c r="F38" s="54">
        <f>D38/C38*100</f>
        <v>19.597868073753762</v>
      </c>
    </row>
    <row r="39" spans="1:6">
      <c r="A39" s="138" t="s">
        <v>73</v>
      </c>
      <c r="B39" s="49"/>
      <c r="C39" s="50"/>
      <c r="D39" s="49"/>
      <c r="E39" s="51"/>
      <c r="F39" s="52"/>
    </row>
    <row r="40" spans="1:6">
      <c r="A40" s="139" t="s">
        <v>80</v>
      </c>
      <c r="B40" s="27">
        <v>0</v>
      </c>
      <c r="C40" s="28">
        <v>125466.1</v>
      </c>
      <c r="D40" s="27">
        <v>4547</v>
      </c>
      <c r="E40" s="53"/>
      <c r="F40" s="54">
        <f>D40/C40*100</f>
        <v>3.6240865062355487</v>
      </c>
    </row>
    <row r="41" spans="1:6">
      <c r="A41" s="138" t="s">
        <v>73</v>
      </c>
      <c r="B41" s="49"/>
      <c r="C41" s="50"/>
      <c r="D41" s="49"/>
      <c r="E41" s="51"/>
      <c r="F41" s="52"/>
    </row>
    <row r="42" spans="1:6">
      <c r="A42" s="139" t="s">
        <v>81</v>
      </c>
      <c r="B42" s="27">
        <v>0</v>
      </c>
      <c r="C42" s="28">
        <v>63859.199999999997</v>
      </c>
      <c r="D42" s="27">
        <v>45596</v>
      </c>
      <c r="E42" s="53"/>
      <c r="F42" s="54">
        <f>D42/C42*100</f>
        <v>71.40083183002605</v>
      </c>
    </row>
    <row r="43" spans="1:6" ht="15.75" customHeight="1" thickBot="1">
      <c r="A43" s="25" t="s">
        <v>33</v>
      </c>
      <c r="B43" s="21">
        <v>1023012</v>
      </c>
      <c r="C43" s="22">
        <v>1109037</v>
      </c>
      <c r="D43" s="143">
        <v>82770</v>
      </c>
      <c r="E43" s="23">
        <f>D43/B43*100</f>
        <v>8.0908141839978427</v>
      </c>
      <c r="F43" s="24">
        <f>D43/C43*100</f>
        <v>7.4632316144547035</v>
      </c>
    </row>
    <row r="44" spans="1:6" ht="16.5" thickBot="1">
      <c r="A44" s="55" t="s">
        <v>34</v>
      </c>
      <c r="B44" s="56">
        <f>B32+B18+B9+B30</f>
        <v>1446697</v>
      </c>
      <c r="C44" s="57">
        <f>C32+C18+C9+C30</f>
        <v>1752469.4</v>
      </c>
      <c r="D44" s="144">
        <f>D9+D18+D30+D32</f>
        <v>350949</v>
      </c>
      <c r="E44" s="58">
        <f>D44/B44*100</f>
        <v>24.258638816559376</v>
      </c>
      <c r="F44" s="59">
        <f>D44/C44*100</f>
        <v>20.02597021094919</v>
      </c>
    </row>
    <row r="45" spans="1:6">
      <c r="D45" s="60"/>
    </row>
    <row r="46" spans="1:6">
      <c r="D46" s="145"/>
    </row>
  </sheetData>
  <printOptions horizontalCentered="1" verticalCentered="1"/>
  <pageMargins left="0.38" right="0.62992125984251968" top="0.26" bottom="0.26" header="0.23622047244094491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>
      <selection activeCell="D51" sqref="D51"/>
    </sheetView>
  </sheetViews>
  <sheetFormatPr defaultRowHeight="12.75"/>
  <cols>
    <col min="1" max="1" width="9.140625" style="3"/>
    <col min="2" max="2" width="58.5703125" style="3" customWidth="1"/>
    <col min="3" max="3" width="17.28515625" style="3" customWidth="1"/>
    <col min="4" max="4" width="16.7109375" style="3" customWidth="1"/>
    <col min="5" max="5" width="14.42578125" style="3" customWidth="1"/>
    <col min="6" max="6" width="12.28515625" style="3" customWidth="1"/>
    <col min="7" max="7" width="12.140625" style="3" customWidth="1"/>
    <col min="8" max="8" width="9.140625" style="3"/>
    <col min="9" max="9" width="13.85546875" style="3" customWidth="1"/>
    <col min="10" max="252" width="9.140625" style="3"/>
    <col min="253" max="253" width="58.5703125" style="3" customWidth="1"/>
    <col min="254" max="254" width="17.28515625" style="3" customWidth="1"/>
    <col min="255" max="255" width="16.7109375" style="3" customWidth="1"/>
    <col min="256" max="256" width="14.42578125" style="3" customWidth="1"/>
    <col min="257" max="257" width="12.28515625" style="3" customWidth="1"/>
    <col min="258" max="258" width="12.140625" style="3" customWidth="1"/>
    <col min="259" max="259" width="9.140625" style="3"/>
    <col min="260" max="260" width="13.85546875" style="3" customWidth="1"/>
    <col min="261" max="508" width="9.140625" style="3"/>
    <col min="509" max="509" width="58.5703125" style="3" customWidth="1"/>
    <col min="510" max="510" width="17.28515625" style="3" customWidth="1"/>
    <col min="511" max="511" width="16.7109375" style="3" customWidth="1"/>
    <col min="512" max="512" width="14.42578125" style="3" customWidth="1"/>
    <col min="513" max="513" width="12.28515625" style="3" customWidth="1"/>
    <col min="514" max="514" width="12.140625" style="3" customWidth="1"/>
    <col min="515" max="515" width="9.140625" style="3"/>
    <col min="516" max="516" width="13.85546875" style="3" customWidth="1"/>
    <col min="517" max="764" width="9.140625" style="3"/>
    <col min="765" max="765" width="58.5703125" style="3" customWidth="1"/>
    <col min="766" max="766" width="17.28515625" style="3" customWidth="1"/>
    <col min="767" max="767" width="16.7109375" style="3" customWidth="1"/>
    <col min="768" max="768" width="14.42578125" style="3" customWidth="1"/>
    <col min="769" max="769" width="12.28515625" style="3" customWidth="1"/>
    <col min="770" max="770" width="12.140625" style="3" customWidth="1"/>
    <col min="771" max="771" width="9.140625" style="3"/>
    <col min="772" max="772" width="13.85546875" style="3" customWidth="1"/>
    <col min="773" max="1020" width="9.140625" style="3"/>
    <col min="1021" max="1021" width="58.5703125" style="3" customWidth="1"/>
    <col min="1022" max="1022" width="17.28515625" style="3" customWidth="1"/>
    <col min="1023" max="1023" width="16.7109375" style="3" customWidth="1"/>
    <col min="1024" max="1024" width="14.42578125" style="3" customWidth="1"/>
    <col min="1025" max="1025" width="12.28515625" style="3" customWidth="1"/>
    <col min="1026" max="1026" width="12.140625" style="3" customWidth="1"/>
    <col min="1027" max="1027" width="9.140625" style="3"/>
    <col min="1028" max="1028" width="13.85546875" style="3" customWidth="1"/>
    <col min="1029" max="1276" width="9.140625" style="3"/>
    <col min="1277" max="1277" width="58.5703125" style="3" customWidth="1"/>
    <col min="1278" max="1278" width="17.28515625" style="3" customWidth="1"/>
    <col min="1279" max="1279" width="16.7109375" style="3" customWidth="1"/>
    <col min="1280" max="1280" width="14.42578125" style="3" customWidth="1"/>
    <col min="1281" max="1281" width="12.28515625" style="3" customWidth="1"/>
    <col min="1282" max="1282" width="12.140625" style="3" customWidth="1"/>
    <col min="1283" max="1283" width="9.140625" style="3"/>
    <col min="1284" max="1284" width="13.85546875" style="3" customWidth="1"/>
    <col min="1285" max="1532" width="9.140625" style="3"/>
    <col min="1533" max="1533" width="58.5703125" style="3" customWidth="1"/>
    <col min="1534" max="1534" width="17.28515625" style="3" customWidth="1"/>
    <col min="1535" max="1535" width="16.7109375" style="3" customWidth="1"/>
    <col min="1536" max="1536" width="14.42578125" style="3" customWidth="1"/>
    <col min="1537" max="1537" width="12.28515625" style="3" customWidth="1"/>
    <col min="1538" max="1538" width="12.140625" style="3" customWidth="1"/>
    <col min="1539" max="1539" width="9.140625" style="3"/>
    <col min="1540" max="1540" width="13.85546875" style="3" customWidth="1"/>
    <col min="1541" max="1788" width="9.140625" style="3"/>
    <col min="1789" max="1789" width="58.5703125" style="3" customWidth="1"/>
    <col min="1790" max="1790" width="17.28515625" style="3" customWidth="1"/>
    <col min="1791" max="1791" width="16.7109375" style="3" customWidth="1"/>
    <col min="1792" max="1792" width="14.42578125" style="3" customWidth="1"/>
    <col min="1793" max="1793" width="12.28515625" style="3" customWidth="1"/>
    <col min="1794" max="1794" width="12.140625" style="3" customWidth="1"/>
    <col min="1795" max="1795" width="9.140625" style="3"/>
    <col min="1796" max="1796" width="13.85546875" style="3" customWidth="1"/>
    <col min="1797" max="2044" width="9.140625" style="3"/>
    <col min="2045" max="2045" width="58.5703125" style="3" customWidth="1"/>
    <col min="2046" max="2046" width="17.28515625" style="3" customWidth="1"/>
    <col min="2047" max="2047" width="16.7109375" style="3" customWidth="1"/>
    <col min="2048" max="2048" width="14.42578125" style="3" customWidth="1"/>
    <col min="2049" max="2049" width="12.28515625" style="3" customWidth="1"/>
    <col min="2050" max="2050" width="12.140625" style="3" customWidth="1"/>
    <col min="2051" max="2051" width="9.140625" style="3"/>
    <col min="2052" max="2052" width="13.85546875" style="3" customWidth="1"/>
    <col min="2053" max="2300" width="9.140625" style="3"/>
    <col min="2301" max="2301" width="58.5703125" style="3" customWidth="1"/>
    <col min="2302" max="2302" width="17.28515625" style="3" customWidth="1"/>
    <col min="2303" max="2303" width="16.7109375" style="3" customWidth="1"/>
    <col min="2304" max="2304" width="14.42578125" style="3" customWidth="1"/>
    <col min="2305" max="2305" width="12.28515625" style="3" customWidth="1"/>
    <col min="2306" max="2306" width="12.140625" style="3" customWidth="1"/>
    <col min="2307" max="2307" width="9.140625" style="3"/>
    <col min="2308" max="2308" width="13.85546875" style="3" customWidth="1"/>
    <col min="2309" max="2556" width="9.140625" style="3"/>
    <col min="2557" max="2557" width="58.5703125" style="3" customWidth="1"/>
    <col min="2558" max="2558" width="17.28515625" style="3" customWidth="1"/>
    <col min="2559" max="2559" width="16.7109375" style="3" customWidth="1"/>
    <col min="2560" max="2560" width="14.42578125" style="3" customWidth="1"/>
    <col min="2561" max="2561" width="12.28515625" style="3" customWidth="1"/>
    <col min="2562" max="2562" width="12.140625" style="3" customWidth="1"/>
    <col min="2563" max="2563" width="9.140625" style="3"/>
    <col min="2564" max="2564" width="13.85546875" style="3" customWidth="1"/>
    <col min="2565" max="2812" width="9.140625" style="3"/>
    <col min="2813" max="2813" width="58.5703125" style="3" customWidth="1"/>
    <col min="2814" max="2814" width="17.28515625" style="3" customWidth="1"/>
    <col min="2815" max="2815" width="16.7109375" style="3" customWidth="1"/>
    <col min="2816" max="2816" width="14.42578125" style="3" customWidth="1"/>
    <col min="2817" max="2817" width="12.28515625" style="3" customWidth="1"/>
    <col min="2818" max="2818" width="12.140625" style="3" customWidth="1"/>
    <col min="2819" max="2819" width="9.140625" style="3"/>
    <col min="2820" max="2820" width="13.85546875" style="3" customWidth="1"/>
    <col min="2821" max="3068" width="9.140625" style="3"/>
    <col min="3069" max="3069" width="58.5703125" style="3" customWidth="1"/>
    <col min="3070" max="3070" width="17.28515625" style="3" customWidth="1"/>
    <col min="3071" max="3071" width="16.7109375" style="3" customWidth="1"/>
    <col min="3072" max="3072" width="14.42578125" style="3" customWidth="1"/>
    <col min="3073" max="3073" width="12.28515625" style="3" customWidth="1"/>
    <col min="3074" max="3074" width="12.140625" style="3" customWidth="1"/>
    <col min="3075" max="3075" width="9.140625" style="3"/>
    <col min="3076" max="3076" width="13.85546875" style="3" customWidth="1"/>
    <col min="3077" max="3324" width="9.140625" style="3"/>
    <col min="3325" max="3325" width="58.5703125" style="3" customWidth="1"/>
    <col min="3326" max="3326" width="17.28515625" style="3" customWidth="1"/>
    <col min="3327" max="3327" width="16.7109375" style="3" customWidth="1"/>
    <col min="3328" max="3328" width="14.42578125" style="3" customWidth="1"/>
    <col min="3329" max="3329" width="12.28515625" style="3" customWidth="1"/>
    <col min="3330" max="3330" width="12.140625" style="3" customWidth="1"/>
    <col min="3331" max="3331" width="9.140625" style="3"/>
    <col min="3332" max="3332" width="13.85546875" style="3" customWidth="1"/>
    <col min="3333" max="3580" width="9.140625" style="3"/>
    <col min="3581" max="3581" width="58.5703125" style="3" customWidth="1"/>
    <col min="3582" max="3582" width="17.28515625" style="3" customWidth="1"/>
    <col min="3583" max="3583" width="16.7109375" style="3" customWidth="1"/>
    <col min="3584" max="3584" width="14.42578125" style="3" customWidth="1"/>
    <col min="3585" max="3585" width="12.28515625" style="3" customWidth="1"/>
    <col min="3586" max="3586" width="12.140625" style="3" customWidth="1"/>
    <col min="3587" max="3587" width="9.140625" style="3"/>
    <col min="3588" max="3588" width="13.85546875" style="3" customWidth="1"/>
    <col min="3589" max="3836" width="9.140625" style="3"/>
    <col min="3837" max="3837" width="58.5703125" style="3" customWidth="1"/>
    <col min="3838" max="3838" width="17.28515625" style="3" customWidth="1"/>
    <col min="3839" max="3839" width="16.7109375" style="3" customWidth="1"/>
    <col min="3840" max="3840" width="14.42578125" style="3" customWidth="1"/>
    <col min="3841" max="3841" width="12.28515625" style="3" customWidth="1"/>
    <col min="3842" max="3842" width="12.140625" style="3" customWidth="1"/>
    <col min="3843" max="3843" width="9.140625" style="3"/>
    <col min="3844" max="3844" width="13.85546875" style="3" customWidth="1"/>
    <col min="3845" max="4092" width="9.140625" style="3"/>
    <col min="4093" max="4093" width="58.5703125" style="3" customWidth="1"/>
    <col min="4094" max="4094" width="17.28515625" style="3" customWidth="1"/>
    <col min="4095" max="4095" width="16.7109375" style="3" customWidth="1"/>
    <col min="4096" max="4096" width="14.42578125" style="3" customWidth="1"/>
    <col min="4097" max="4097" width="12.28515625" style="3" customWidth="1"/>
    <col min="4098" max="4098" width="12.140625" style="3" customWidth="1"/>
    <col min="4099" max="4099" width="9.140625" style="3"/>
    <col min="4100" max="4100" width="13.85546875" style="3" customWidth="1"/>
    <col min="4101" max="4348" width="9.140625" style="3"/>
    <col min="4349" max="4349" width="58.5703125" style="3" customWidth="1"/>
    <col min="4350" max="4350" width="17.28515625" style="3" customWidth="1"/>
    <col min="4351" max="4351" width="16.7109375" style="3" customWidth="1"/>
    <col min="4352" max="4352" width="14.42578125" style="3" customWidth="1"/>
    <col min="4353" max="4353" width="12.28515625" style="3" customWidth="1"/>
    <col min="4354" max="4354" width="12.140625" style="3" customWidth="1"/>
    <col min="4355" max="4355" width="9.140625" style="3"/>
    <col min="4356" max="4356" width="13.85546875" style="3" customWidth="1"/>
    <col min="4357" max="4604" width="9.140625" style="3"/>
    <col min="4605" max="4605" width="58.5703125" style="3" customWidth="1"/>
    <col min="4606" max="4606" width="17.28515625" style="3" customWidth="1"/>
    <col min="4607" max="4607" width="16.7109375" style="3" customWidth="1"/>
    <col min="4608" max="4608" width="14.42578125" style="3" customWidth="1"/>
    <col min="4609" max="4609" width="12.28515625" style="3" customWidth="1"/>
    <col min="4610" max="4610" width="12.140625" style="3" customWidth="1"/>
    <col min="4611" max="4611" width="9.140625" style="3"/>
    <col min="4612" max="4612" width="13.85546875" style="3" customWidth="1"/>
    <col min="4613" max="4860" width="9.140625" style="3"/>
    <col min="4861" max="4861" width="58.5703125" style="3" customWidth="1"/>
    <col min="4862" max="4862" width="17.28515625" style="3" customWidth="1"/>
    <col min="4863" max="4863" width="16.7109375" style="3" customWidth="1"/>
    <col min="4864" max="4864" width="14.42578125" style="3" customWidth="1"/>
    <col min="4865" max="4865" width="12.28515625" style="3" customWidth="1"/>
    <col min="4866" max="4866" width="12.140625" style="3" customWidth="1"/>
    <col min="4867" max="4867" width="9.140625" style="3"/>
    <col min="4868" max="4868" width="13.85546875" style="3" customWidth="1"/>
    <col min="4869" max="5116" width="9.140625" style="3"/>
    <col min="5117" max="5117" width="58.5703125" style="3" customWidth="1"/>
    <col min="5118" max="5118" width="17.28515625" style="3" customWidth="1"/>
    <col min="5119" max="5119" width="16.7109375" style="3" customWidth="1"/>
    <col min="5120" max="5120" width="14.42578125" style="3" customWidth="1"/>
    <col min="5121" max="5121" width="12.28515625" style="3" customWidth="1"/>
    <col min="5122" max="5122" width="12.140625" style="3" customWidth="1"/>
    <col min="5123" max="5123" width="9.140625" style="3"/>
    <col min="5124" max="5124" width="13.85546875" style="3" customWidth="1"/>
    <col min="5125" max="5372" width="9.140625" style="3"/>
    <col min="5373" max="5373" width="58.5703125" style="3" customWidth="1"/>
    <col min="5374" max="5374" width="17.28515625" style="3" customWidth="1"/>
    <col min="5375" max="5375" width="16.7109375" style="3" customWidth="1"/>
    <col min="5376" max="5376" width="14.42578125" style="3" customWidth="1"/>
    <col min="5377" max="5377" width="12.28515625" style="3" customWidth="1"/>
    <col min="5378" max="5378" width="12.140625" style="3" customWidth="1"/>
    <col min="5379" max="5379" width="9.140625" style="3"/>
    <col min="5380" max="5380" width="13.85546875" style="3" customWidth="1"/>
    <col min="5381" max="5628" width="9.140625" style="3"/>
    <col min="5629" max="5629" width="58.5703125" style="3" customWidth="1"/>
    <col min="5630" max="5630" width="17.28515625" style="3" customWidth="1"/>
    <col min="5631" max="5631" width="16.7109375" style="3" customWidth="1"/>
    <col min="5632" max="5632" width="14.42578125" style="3" customWidth="1"/>
    <col min="5633" max="5633" width="12.28515625" style="3" customWidth="1"/>
    <col min="5634" max="5634" width="12.140625" style="3" customWidth="1"/>
    <col min="5635" max="5635" width="9.140625" style="3"/>
    <col min="5636" max="5636" width="13.85546875" style="3" customWidth="1"/>
    <col min="5637" max="5884" width="9.140625" style="3"/>
    <col min="5885" max="5885" width="58.5703125" style="3" customWidth="1"/>
    <col min="5886" max="5886" width="17.28515625" style="3" customWidth="1"/>
    <col min="5887" max="5887" width="16.7109375" style="3" customWidth="1"/>
    <col min="5888" max="5888" width="14.42578125" style="3" customWidth="1"/>
    <col min="5889" max="5889" width="12.28515625" style="3" customWidth="1"/>
    <col min="5890" max="5890" width="12.140625" style="3" customWidth="1"/>
    <col min="5891" max="5891" width="9.140625" style="3"/>
    <col min="5892" max="5892" width="13.85546875" style="3" customWidth="1"/>
    <col min="5893" max="6140" width="9.140625" style="3"/>
    <col min="6141" max="6141" width="58.5703125" style="3" customWidth="1"/>
    <col min="6142" max="6142" width="17.28515625" style="3" customWidth="1"/>
    <col min="6143" max="6143" width="16.7109375" style="3" customWidth="1"/>
    <col min="6144" max="6144" width="14.42578125" style="3" customWidth="1"/>
    <col min="6145" max="6145" width="12.28515625" style="3" customWidth="1"/>
    <col min="6146" max="6146" width="12.140625" style="3" customWidth="1"/>
    <col min="6147" max="6147" width="9.140625" style="3"/>
    <col min="6148" max="6148" width="13.85546875" style="3" customWidth="1"/>
    <col min="6149" max="6396" width="9.140625" style="3"/>
    <col min="6397" max="6397" width="58.5703125" style="3" customWidth="1"/>
    <col min="6398" max="6398" width="17.28515625" style="3" customWidth="1"/>
    <col min="6399" max="6399" width="16.7109375" style="3" customWidth="1"/>
    <col min="6400" max="6400" width="14.42578125" style="3" customWidth="1"/>
    <col min="6401" max="6401" width="12.28515625" style="3" customWidth="1"/>
    <col min="6402" max="6402" width="12.140625" style="3" customWidth="1"/>
    <col min="6403" max="6403" width="9.140625" style="3"/>
    <col min="6404" max="6404" width="13.85546875" style="3" customWidth="1"/>
    <col min="6405" max="6652" width="9.140625" style="3"/>
    <col min="6653" max="6653" width="58.5703125" style="3" customWidth="1"/>
    <col min="6654" max="6654" width="17.28515625" style="3" customWidth="1"/>
    <col min="6655" max="6655" width="16.7109375" style="3" customWidth="1"/>
    <col min="6656" max="6656" width="14.42578125" style="3" customWidth="1"/>
    <col min="6657" max="6657" width="12.28515625" style="3" customWidth="1"/>
    <col min="6658" max="6658" width="12.140625" style="3" customWidth="1"/>
    <col min="6659" max="6659" width="9.140625" style="3"/>
    <col min="6660" max="6660" width="13.85546875" style="3" customWidth="1"/>
    <col min="6661" max="6908" width="9.140625" style="3"/>
    <col min="6909" max="6909" width="58.5703125" style="3" customWidth="1"/>
    <col min="6910" max="6910" width="17.28515625" style="3" customWidth="1"/>
    <col min="6911" max="6911" width="16.7109375" style="3" customWidth="1"/>
    <col min="6912" max="6912" width="14.42578125" style="3" customWidth="1"/>
    <col min="6913" max="6913" width="12.28515625" style="3" customWidth="1"/>
    <col min="6914" max="6914" width="12.140625" style="3" customWidth="1"/>
    <col min="6915" max="6915" width="9.140625" style="3"/>
    <col min="6916" max="6916" width="13.85546875" style="3" customWidth="1"/>
    <col min="6917" max="7164" width="9.140625" style="3"/>
    <col min="7165" max="7165" width="58.5703125" style="3" customWidth="1"/>
    <col min="7166" max="7166" width="17.28515625" style="3" customWidth="1"/>
    <col min="7167" max="7167" width="16.7109375" style="3" customWidth="1"/>
    <col min="7168" max="7168" width="14.42578125" style="3" customWidth="1"/>
    <col min="7169" max="7169" width="12.28515625" style="3" customWidth="1"/>
    <col min="7170" max="7170" width="12.140625" style="3" customWidth="1"/>
    <col min="7171" max="7171" width="9.140625" style="3"/>
    <col min="7172" max="7172" width="13.85546875" style="3" customWidth="1"/>
    <col min="7173" max="7420" width="9.140625" style="3"/>
    <col min="7421" max="7421" width="58.5703125" style="3" customWidth="1"/>
    <col min="7422" max="7422" width="17.28515625" style="3" customWidth="1"/>
    <col min="7423" max="7423" width="16.7109375" style="3" customWidth="1"/>
    <col min="7424" max="7424" width="14.42578125" style="3" customWidth="1"/>
    <col min="7425" max="7425" width="12.28515625" style="3" customWidth="1"/>
    <col min="7426" max="7426" width="12.140625" style="3" customWidth="1"/>
    <col min="7427" max="7427" width="9.140625" style="3"/>
    <col min="7428" max="7428" width="13.85546875" style="3" customWidth="1"/>
    <col min="7429" max="7676" width="9.140625" style="3"/>
    <col min="7677" max="7677" width="58.5703125" style="3" customWidth="1"/>
    <col min="7678" max="7678" width="17.28515625" style="3" customWidth="1"/>
    <col min="7679" max="7679" width="16.7109375" style="3" customWidth="1"/>
    <col min="7680" max="7680" width="14.42578125" style="3" customWidth="1"/>
    <col min="7681" max="7681" width="12.28515625" style="3" customWidth="1"/>
    <col min="7682" max="7682" width="12.140625" style="3" customWidth="1"/>
    <col min="7683" max="7683" width="9.140625" style="3"/>
    <col min="7684" max="7684" width="13.85546875" style="3" customWidth="1"/>
    <col min="7685" max="7932" width="9.140625" style="3"/>
    <col min="7933" max="7933" width="58.5703125" style="3" customWidth="1"/>
    <col min="7934" max="7934" width="17.28515625" style="3" customWidth="1"/>
    <col min="7935" max="7935" width="16.7109375" style="3" customWidth="1"/>
    <col min="7936" max="7936" width="14.42578125" style="3" customWidth="1"/>
    <col min="7937" max="7937" width="12.28515625" style="3" customWidth="1"/>
    <col min="7938" max="7938" width="12.140625" style="3" customWidth="1"/>
    <col min="7939" max="7939" width="9.140625" style="3"/>
    <col min="7940" max="7940" width="13.85546875" style="3" customWidth="1"/>
    <col min="7941" max="8188" width="9.140625" style="3"/>
    <col min="8189" max="8189" width="58.5703125" style="3" customWidth="1"/>
    <col min="8190" max="8190" width="17.28515625" style="3" customWidth="1"/>
    <col min="8191" max="8191" width="16.7109375" style="3" customWidth="1"/>
    <col min="8192" max="8192" width="14.42578125" style="3" customWidth="1"/>
    <col min="8193" max="8193" width="12.28515625" style="3" customWidth="1"/>
    <col min="8194" max="8194" width="12.140625" style="3" customWidth="1"/>
    <col min="8195" max="8195" width="9.140625" style="3"/>
    <col min="8196" max="8196" width="13.85546875" style="3" customWidth="1"/>
    <col min="8197" max="8444" width="9.140625" style="3"/>
    <col min="8445" max="8445" width="58.5703125" style="3" customWidth="1"/>
    <col min="8446" max="8446" width="17.28515625" style="3" customWidth="1"/>
    <col min="8447" max="8447" width="16.7109375" style="3" customWidth="1"/>
    <col min="8448" max="8448" width="14.42578125" style="3" customWidth="1"/>
    <col min="8449" max="8449" width="12.28515625" style="3" customWidth="1"/>
    <col min="8450" max="8450" width="12.140625" style="3" customWidth="1"/>
    <col min="8451" max="8451" width="9.140625" style="3"/>
    <col min="8452" max="8452" width="13.85546875" style="3" customWidth="1"/>
    <col min="8453" max="8700" width="9.140625" style="3"/>
    <col min="8701" max="8701" width="58.5703125" style="3" customWidth="1"/>
    <col min="8702" max="8702" width="17.28515625" style="3" customWidth="1"/>
    <col min="8703" max="8703" width="16.7109375" style="3" customWidth="1"/>
    <col min="8704" max="8704" width="14.42578125" style="3" customWidth="1"/>
    <col min="8705" max="8705" width="12.28515625" style="3" customWidth="1"/>
    <col min="8706" max="8706" width="12.140625" style="3" customWidth="1"/>
    <col min="8707" max="8707" width="9.140625" style="3"/>
    <col min="8708" max="8708" width="13.85546875" style="3" customWidth="1"/>
    <col min="8709" max="8956" width="9.140625" style="3"/>
    <col min="8957" max="8957" width="58.5703125" style="3" customWidth="1"/>
    <col min="8958" max="8958" width="17.28515625" style="3" customWidth="1"/>
    <col min="8959" max="8959" width="16.7109375" style="3" customWidth="1"/>
    <col min="8960" max="8960" width="14.42578125" style="3" customWidth="1"/>
    <col min="8961" max="8961" width="12.28515625" style="3" customWidth="1"/>
    <col min="8962" max="8962" width="12.140625" style="3" customWidth="1"/>
    <col min="8963" max="8963" width="9.140625" style="3"/>
    <col min="8964" max="8964" width="13.85546875" style="3" customWidth="1"/>
    <col min="8965" max="9212" width="9.140625" style="3"/>
    <col min="9213" max="9213" width="58.5703125" style="3" customWidth="1"/>
    <col min="9214" max="9214" width="17.28515625" style="3" customWidth="1"/>
    <col min="9215" max="9215" width="16.7109375" style="3" customWidth="1"/>
    <col min="9216" max="9216" width="14.42578125" style="3" customWidth="1"/>
    <col min="9217" max="9217" width="12.28515625" style="3" customWidth="1"/>
    <col min="9218" max="9218" width="12.140625" style="3" customWidth="1"/>
    <col min="9219" max="9219" width="9.140625" style="3"/>
    <col min="9220" max="9220" width="13.85546875" style="3" customWidth="1"/>
    <col min="9221" max="9468" width="9.140625" style="3"/>
    <col min="9469" max="9469" width="58.5703125" style="3" customWidth="1"/>
    <col min="9470" max="9470" width="17.28515625" style="3" customWidth="1"/>
    <col min="9471" max="9471" width="16.7109375" style="3" customWidth="1"/>
    <col min="9472" max="9472" width="14.42578125" style="3" customWidth="1"/>
    <col min="9473" max="9473" width="12.28515625" style="3" customWidth="1"/>
    <col min="9474" max="9474" width="12.140625" style="3" customWidth="1"/>
    <col min="9475" max="9475" width="9.140625" style="3"/>
    <col min="9476" max="9476" width="13.85546875" style="3" customWidth="1"/>
    <col min="9477" max="9724" width="9.140625" style="3"/>
    <col min="9725" max="9725" width="58.5703125" style="3" customWidth="1"/>
    <col min="9726" max="9726" width="17.28515625" style="3" customWidth="1"/>
    <col min="9727" max="9727" width="16.7109375" style="3" customWidth="1"/>
    <col min="9728" max="9728" width="14.42578125" style="3" customWidth="1"/>
    <col min="9729" max="9729" width="12.28515625" style="3" customWidth="1"/>
    <col min="9730" max="9730" width="12.140625" style="3" customWidth="1"/>
    <col min="9731" max="9731" width="9.140625" style="3"/>
    <col min="9732" max="9732" width="13.85546875" style="3" customWidth="1"/>
    <col min="9733" max="9980" width="9.140625" style="3"/>
    <col min="9981" max="9981" width="58.5703125" style="3" customWidth="1"/>
    <col min="9982" max="9982" width="17.28515625" style="3" customWidth="1"/>
    <col min="9983" max="9983" width="16.7109375" style="3" customWidth="1"/>
    <col min="9984" max="9984" width="14.42578125" style="3" customWidth="1"/>
    <col min="9985" max="9985" width="12.28515625" style="3" customWidth="1"/>
    <col min="9986" max="9986" width="12.140625" style="3" customWidth="1"/>
    <col min="9987" max="9987" width="9.140625" style="3"/>
    <col min="9988" max="9988" width="13.85546875" style="3" customWidth="1"/>
    <col min="9989" max="10236" width="9.140625" style="3"/>
    <col min="10237" max="10237" width="58.5703125" style="3" customWidth="1"/>
    <col min="10238" max="10238" width="17.28515625" style="3" customWidth="1"/>
    <col min="10239" max="10239" width="16.7109375" style="3" customWidth="1"/>
    <col min="10240" max="10240" width="14.42578125" style="3" customWidth="1"/>
    <col min="10241" max="10241" width="12.28515625" style="3" customWidth="1"/>
    <col min="10242" max="10242" width="12.140625" style="3" customWidth="1"/>
    <col min="10243" max="10243" width="9.140625" style="3"/>
    <col min="10244" max="10244" width="13.85546875" style="3" customWidth="1"/>
    <col min="10245" max="10492" width="9.140625" style="3"/>
    <col min="10493" max="10493" width="58.5703125" style="3" customWidth="1"/>
    <col min="10494" max="10494" width="17.28515625" style="3" customWidth="1"/>
    <col min="10495" max="10495" width="16.7109375" style="3" customWidth="1"/>
    <col min="10496" max="10496" width="14.42578125" style="3" customWidth="1"/>
    <col min="10497" max="10497" width="12.28515625" style="3" customWidth="1"/>
    <col min="10498" max="10498" width="12.140625" style="3" customWidth="1"/>
    <col min="10499" max="10499" width="9.140625" style="3"/>
    <col min="10500" max="10500" width="13.85546875" style="3" customWidth="1"/>
    <col min="10501" max="10748" width="9.140625" style="3"/>
    <col min="10749" max="10749" width="58.5703125" style="3" customWidth="1"/>
    <col min="10750" max="10750" width="17.28515625" style="3" customWidth="1"/>
    <col min="10751" max="10751" width="16.7109375" style="3" customWidth="1"/>
    <col min="10752" max="10752" width="14.42578125" style="3" customWidth="1"/>
    <col min="10753" max="10753" width="12.28515625" style="3" customWidth="1"/>
    <col min="10754" max="10754" width="12.140625" style="3" customWidth="1"/>
    <col min="10755" max="10755" width="9.140625" style="3"/>
    <col min="10756" max="10756" width="13.85546875" style="3" customWidth="1"/>
    <col min="10757" max="11004" width="9.140625" style="3"/>
    <col min="11005" max="11005" width="58.5703125" style="3" customWidth="1"/>
    <col min="11006" max="11006" width="17.28515625" style="3" customWidth="1"/>
    <col min="11007" max="11007" width="16.7109375" style="3" customWidth="1"/>
    <col min="11008" max="11008" width="14.42578125" style="3" customWidth="1"/>
    <col min="11009" max="11009" width="12.28515625" style="3" customWidth="1"/>
    <col min="11010" max="11010" width="12.140625" style="3" customWidth="1"/>
    <col min="11011" max="11011" width="9.140625" style="3"/>
    <col min="11012" max="11012" width="13.85546875" style="3" customWidth="1"/>
    <col min="11013" max="11260" width="9.140625" style="3"/>
    <col min="11261" max="11261" width="58.5703125" style="3" customWidth="1"/>
    <col min="11262" max="11262" width="17.28515625" style="3" customWidth="1"/>
    <col min="11263" max="11263" width="16.7109375" style="3" customWidth="1"/>
    <col min="11264" max="11264" width="14.42578125" style="3" customWidth="1"/>
    <col min="11265" max="11265" width="12.28515625" style="3" customWidth="1"/>
    <col min="11266" max="11266" width="12.140625" style="3" customWidth="1"/>
    <col min="11267" max="11267" width="9.140625" style="3"/>
    <col min="11268" max="11268" width="13.85546875" style="3" customWidth="1"/>
    <col min="11269" max="11516" width="9.140625" style="3"/>
    <col min="11517" max="11517" width="58.5703125" style="3" customWidth="1"/>
    <col min="11518" max="11518" width="17.28515625" style="3" customWidth="1"/>
    <col min="11519" max="11519" width="16.7109375" style="3" customWidth="1"/>
    <col min="11520" max="11520" width="14.42578125" style="3" customWidth="1"/>
    <col min="11521" max="11521" width="12.28515625" style="3" customWidth="1"/>
    <col min="11522" max="11522" width="12.140625" style="3" customWidth="1"/>
    <col min="11523" max="11523" width="9.140625" style="3"/>
    <col min="11524" max="11524" width="13.85546875" style="3" customWidth="1"/>
    <col min="11525" max="11772" width="9.140625" style="3"/>
    <col min="11773" max="11773" width="58.5703125" style="3" customWidth="1"/>
    <col min="11774" max="11774" width="17.28515625" style="3" customWidth="1"/>
    <col min="11775" max="11775" width="16.7109375" style="3" customWidth="1"/>
    <col min="11776" max="11776" width="14.42578125" style="3" customWidth="1"/>
    <col min="11777" max="11777" width="12.28515625" style="3" customWidth="1"/>
    <col min="11778" max="11778" width="12.140625" style="3" customWidth="1"/>
    <col min="11779" max="11779" width="9.140625" style="3"/>
    <col min="11780" max="11780" width="13.85546875" style="3" customWidth="1"/>
    <col min="11781" max="12028" width="9.140625" style="3"/>
    <col min="12029" max="12029" width="58.5703125" style="3" customWidth="1"/>
    <col min="12030" max="12030" width="17.28515625" style="3" customWidth="1"/>
    <col min="12031" max="12031" width="16.7109375" style="3" customWidth="1"/>
    <col min="12032" max="12032" width="14.42578125" style="3" customWidth="1"/>
    <col min="12033" max="12033" width="12.28515625" style="3" customWidth="1"/>
    <col min="12034" max="12034" width="12.140625" style="3" customWidth="1"/>
    <col min="12035" max="12035" width="9.140625" style="3"/>
    <col min="12036" max="12036" width="13.85546875" style="3" customWidth="1"/>
    <col min="12037" max="12284" width="9.140625" style="3"/>
    <col min="12285" max="12285" width="58.5703125" style="3" customWidth="1"/>
    <col min="12286" max="12286" width="17.28515625" style="3" customWidth="1"/>
    <col min="12287" max="12287" width="16.7109375" style="3" customWidth="1"/>
    <col min="12288" max="12288" width="14.42578125" style="3" customWidth="1"/>
    <col min="12289" max="12289" width="12.28515625" style="3" customWidth="1"/>
    <col min="12290" max="12290" width="12.140625" style="3" customWidth="1"/>
    <col min="12291" max="12291" width="9.140625" style="3"/>
    <col min="12292" max="12292" width="13.85546875" style="3" customWidth="1"/>
    <col min="12293" max="12540" width="9.140625" style="3"/>
    <col min="12541" max="12541" width="58.5703125" style="3" customWidth="1"/>
    <col min="12542" max="12542" width="17.28515625" style="3" customWidth="1"/>
    <col min="12543" max="12543" width="16.7109375" style="3" customWidth="1"/>
    <col min="12544" max="12544" width="14.42578125" style="3" customWidth="1"/>
    <col min="12545" max="12545" width="12.28515625" style="3" customWidth="1"/>
    <col min="12546" max="12546" width="12.140625" style="3" customWidth="1"/>
    <col min="12547" max="12547" width="9.140625" style="3"/>
    <col min="12548" max="12548" width="13.85546875" style="3" customWidth="1"/>
    <col min="12549" max="12796" width="9.140625" style="3"/>
    <col min="12797" max="12797" width="58.5703125" style="3" customWidth="1"/>
    <col min="12798" max="12798" width="17.28515625" style="3" customWidth="1"/>
    <col min="12799" max="12799" width="16.7109375" style="3" customWidth="1"/>
    <col min="12800" max="12800" width="14.42578125" style="3" customWidth="1"/>
    <col min="12801" max="12801" width="12.28515625" style="3" customWidth="1"/>
    <col min="12802" max="12802" width="12.140625" style="3" customWidth="1"/>
    <col min="12803" max="12803" width="9.140625" style="3"/>
    <col min="12804" max="12804" width="13.85546875" style="3" customWidth="1"/>
    <col min="12805" max="13052" width="9.140625" style="3"/>
    <col min="13053" max="13053" width="58.5703125" style="3" customWidth="1"/>
    <col min="13054" max="13054" width="17.28515625" style="3" customWidth="1"/>
    <col min="13055" max="13055" width="16.7109375" style="3" customWidth="1"/>
    <col min="13056" max="13056" width="14.42578125" style="3" customWidth="1"/>
    <col min="13057" max="13057" width="12.28515625" style="3" customWidth="1"/>
    <col min="13058" max="13058" width="12.140625" style="3" customWidth="1"/>
    <col min="13059" max="13059" width="9.140625" style="3"/>
    <col min="13060" max="13060" width="13.85546875" style="3" customWidth="1"/>
    <col min="13061" max="13308" width="9.140625" style="3"/>
    <col min="13309" max="13309" width="58.5703125" style="3" customWidth="1"/>
    <col min="13310" max="13310" width="17.28515625" style="3" customWidth="1"/>
    <col min="13311" max="13311" width="16.7109375" style="3" customWidth="1"/>
    <col min="13312" max="13312" width="14.42578125" style="3" customWidth="1"/>
    <col min="13313" max="13313" width="12.28515625" style="3" customWidth="1"/>
    <col min="13314" max="13314" width="12.140625" style="3" customWidth="1"/>
    <col min="13315" max="13315" width="9.140625" style="3"/>
    <col min="13316" max="13316" width="13.85546875" style="3" customWidth="1"/>
    <col min="13317" max="13564" width="9.140625" style="3"/>
    <col min="13565" max="13565" width="58.5703125" style="3" customWidth="1"/>
    <col min="13566" max="13566" width="17.28515625" style="3" customWidth="1"/>
    <col min="13567" max="13567" width="16.7109375" style="3" customWidth="1"/>
    <col min="13568" max="13568" width="14.42578125" style="3" customWidth="1"/>
    <col min="13569" max="13569" width="12.28515625" style="3" customWidth="1"/>
    <col min="13570" max="13570" width="12.140625" style="3" customWidth="1"/>
    <col min="13571" max="13571" width="9.140625" style="3"/>
    <col min="13572" max="13572" width="13.85546875" style="3" customWidth="1"/>
    <col min="13573" max="13820" width="9.140625" style="3"/>
    <col min="13821" max="13821" width="58.5703125" style="3" customWidth="1"/>
    <col min="13822" max="13822" width="17.28515625" style="3" customWidth="1"/>
    <col min="13823" max="13823" width="16.7109375" style="3" customWidth="1"/>
    <col min="13824" max="13824" width="14.42578125" style="3" customWidth="1"/>
    <col min="13825" max="13825" width="12.28515625" style="3" customWidth="1"/>
    <col min="13826" max="13826" width="12.140625" style="3" customWidth="1"/>
    <col min="13827" max="13827" width="9.140625" style="3"/>
    <col min="13828" max="13828" width="13.85546875" style="3" customWidth="1"/>
    <col min="13829" max="14076" width="9.140625" style="3"/>
    <col min="14077" max="14077" width="58.5703125" style="3" customWidth="1"/>
    <col min="14078" max="14078" width="17.28515625" style="3" customWidth="1"/>
    <col min="14079" max="14079" width="16.7109375" style="3" customWidth="1"/>
    <col min="14080" max="14080" width="14.42578125" style="3" customWidth="1"/>
    <col min="14081" max="14081" width="12.28515625" style="3" customWidth="1"/>
    <col min="14082" max="14082" width="12.140625" style="3" customWidth="1"/>
    <col min="14083" max="14083" width="9.140625" style="3"/>
    <col min="14084" max="14084" width="13.85546875" style="3" customWidth="1"/>
    <col min="14085" max="14332" width="9.140625" style="3"/>
    <col min="14333" max="14333" width="58.5703125" style="3" customWidth="1"/>
    <col min="14334" max="14334" width="17.28515625" style="3" customWidth="1"/>
    <col min="14335" max="14335" width="16.7109375" style="3" customWidth="1"/>
    <col min="14336" max="14336" width="14.42578125" style="3" customWidth="1"/>
    <col min="14337" max="14337" width="12.28515625" style="3" customWidth="1"/>
    <col min="14338" max="14338" width="12.140625" style="3" customWidth="1"/>
    <col min="14339" max="14339" width="9.140625" style="3"/>
    <col min="14340" max="14340" width="13.85546875" style="3" customWidth="1"/>
    <col min="14341" max="14588" width="9.140625" style="3"/>
    <col min="14589" max="14589" width="58.5703125" style="3" customWidth="1"/>
    <col min="14590" max="14590" width="17.28515625" style="3" customWidth="1"/>
    <col min="14591" max="14591" width="16.7109375" style="3" customWidth="1"/>
    <col min="14592" max="14592" width="14.42578125" style="3" customWidth="1"/>
    <col min="14593" max="14593" width="12.28515625" style="3" customWidth="1"/>
    <col min="14594" max="14594" width="12.140625" style="3" customWidth="1"/>
    <col min="14595" max="14595" width="9.140625" style="3"/>
    <col min="14596" max="14596" width="13.85546875" style="3" customWidth="1"/>
    <col min="14597" max="14844" width="9.140625" style="3"/>
    <col min="14845" max="14845" width="58.5703125" style="3" customWidth="1"/>
    <col min="14846" max="14846" width="17.28515625" style="3" customWidth="1"/>
    <col min="14847" max="14847" width="16.7109375" style="3" customWidth="1"/>
    <col min="14848" max="14848" width="14.42578125" style="3" customWidth="1"/>
    <col min="14849" max="14849" width="12.28515625" style="3" customWidth="1"/>
    <col min="14850" max="14850" width="12.140625" style="3" customWidth="1"/>
    <col min="14851" max="14851" width="9.140625" style="3"/>
    <col min="14852" max="14852" width="13.85546875" style="3" customWidth="1"/>
    <col min="14853" max="15100" width="9.140625" style="3"/>
    <col min="15101" max="15101" width="58.5703125" style="3" customWidth="1"/>
    <col min="15102" max="15102" width="17.28515625" style="3" customWidth="1"/>
    <col min="15103" max="15103" width="16.7109375" style="3" customWidth="1"/>
    <col min="15104" max="15104" width="14.42578125" style="3" customWidth="1"/>
    <col min="15105" max="15105" width="12.28515625" style="3" customWidth="1"/>
    <col min="15106" max="15106" width="12.140625" style="3" customWidth="1"/>
    <col min="15107" max="15107" width="9.140625" style="3"/>
    <col min="15108" max="15108" width="13.85546875" style="3" customWidth="1"/>
    <col min="15109" max="15356" width="9.140625" style="3"/>
    <col min="15357" max="15357" width="58.5703125" style="3" customWidth="1"/>
    <col min="15358" max="15358" width="17.28515625" style="3" customWidth="1"/>
    <col min="15359" max="15359" width="16.7109375" style="3" customWidth="1"/>
    <col min="15360" max="15360" width="14.42578125" style="3" customWidth="1"/>
    <col min="15361" max="15361" width="12.28515625" style="3" customWidth="1"/>
    <col min="15362" max="15362" width="12.140625" style="3" customWidth="1"/>
    <col min="15363" max="15363" width="9.140625" style="3"/>
    <col min="15364" max="15364" width="13.85546875" style="3" customWidth="1"/>
    <col min="15365" max="15612" width="9.140625" style="3"/>
    <col min="15613" max="15613" width="58.5703125" style="3" customWidth="1"/>
    <col min="15614" max="15614" width="17.28515625" style="3" customWidth="1"/>
    <col min="15615" max="15615" width="16.7109375" style="3" customWidth="1"/>
    <col min="15616" max="15616" width="14.42578125" style="3" customWidth="1"/>
    <col min="15617" max="15617" width="12.28515625" style="3" customWidth="1"/>
    <col min="15618" max="15618" width="12.140625" style="3" customWidth="1"/>
    <col min="15619" max="15619" width="9.140625" style="3"/>
    <col min="15620" max="15620" width="13.85546875" style="3" customWidth="1"/>
    <col min="15621" max="15868" width="9.140625" style="3"/>
    <col min="15869" max="15869" width="58.5703125" style="3" customWidth="1"/>
    <col min="15870" max="15870" width="17.28515625" style="3" customWidth="1"/>
    <col min="15871" max="15871" width="16.7109375" style="3" customWidth="1"/>
    <col min="15872" max="15872" width="14.42578125" style="3" customWidth="1"/>
    <col min="15873" max="15873" width="12.28515625" style="3" customWidth="1"/>
    <col min="15874" max="15874" width="12.140625" style="3" customWidth="1"/>
    <col min="15875" max="15875" width="9.140625" style="3"/>
    <col min="15876" max="15876" width="13.85546875" style="3" customWidth="1"/>
    <col min="15877" max="16124" width="9.140625" style="3"/>
    <col min="16125" max="16125" width="58.5703125" style="3" customWidth="1"/>
    <col min="16126" max="16126" width="17.28515625" style="3" customWidth="1"/>
    <col min="16127" max="16127" width="16.7109375" style="3" customWidth="1"/>
    <col min="16128" max="16128" width="14.42578125" style="3" customWidth="1"/>
    <col min="16129" max="16129" width="12.28515625" style="3" customWidth="1"/>
    <col min="16130" max="16130" width="12.140625" style="3" customWidth="1"/>
    <col min="16131" max="16131" width="9.140625" style="3"/>
    <col min="16132" max="16132" width="13.85546875" style="3" customWidth="1"/>
    <col min="16133" max="16384" width="9.140625" style="3"/>
  </cols>
  <sheetData>
    <row r="1" spans="1:7" ht="13.5" thickBot="1">
      <c r="A1" s="61"/>
      <c r="B1" s="61"/>
      <c r="C1" s="61"/>
      <c r="D1" s="62"/>
      <c r="E1" s="62"/>
      <c r="F1" s="61"/>
      <c r="G1" s="62" t="s">
        <v>35</v>
      </c>
    </row>
    <row r="2" spans="1:7">
      <c r="A2" s="63"/>
      <c r="B2" s="64"/>
      <c r="C2" s="7" t="s">
        <v>2</v>
      </c>
      <c r="D2" s="8" t="s">
        <v>3</v>
      </c>
      <c r="E2" s="7" t="s">
        <v>4</v>
      </c>
      <c r="F2" s="8" t="s">
        <v>5</v>
      </c>
      <c r="G2" s="9" t="s">
        <v>5</v>
      </c>
    </row>
    <row r="3" spans="1:7" ht="20.25">
      <c r="A3" s="65" t="s">
        <v>36</v>
      </c>
      <c r="B3" s="66"/>
      <c r="C3" s="11" t="s">
        <v>37</v>
      </c>
      <c r="D3" s="12" t="s">
        <v>8</v>
      </c>
      <c r="E3" s="11"/>
      <c r="F3" s="12" t="s">
        <v>9</v>
      </c>
      <c r="G3" s="13" t="s">
        <v>9</v>
      </c>
    </row>
    <row r="4" spans="1:7" ht="18.75" thickBot="1">
      <c r="A4" s="67"/>
      <c r="B4" s="68"/>
      <c r="C4" s="15" t="s">
        <v>71</v>
      </c>
      <c r="D4" s="16" t="s">
        <v>71</v>
      </c>
      <c r="E4" s="15" t="s">
        <v>77</v>
      </c>
      <c r="F4" s="16" t="s">
        <v>10</v>
      </c>
      <c r="G4" s="17" t="s">
        <v>11</v>
      </c>
    </row>
    <row r="5" spans="1:7">
      <c r="A5" s="69" t="s">
        <v>38</v>
      </c>
      <c r="B5" s="64"/>
      <c r="C5" s="70"/>
      <c r="D5" s="71"/>
      <c r="E5" s="70"/>
      <c r="F5" s="72"/>
      <c r="G5" s="73"/>
    </row>
    <row r="6" spans="1:7">
      <c r="A6" s="74" t="s">
        <v>39</v>
      </c>
      <c r="B6" s="75" t="s">
        <v>40</v>
      </c>
      <c r="C6" s="76">
        <f>C7+C8</f>
        <v>3580</v>
      </c>
      <c r="D6" s="77">
        <f>D7+D8</f>
        <v>4628</v>
      </c>
      <c r="E6" s="76">
        <f>E7+E8</f>
        <v>360</v>
      </c>
      <c r="F6" s="78">
        <f>E6/C6*100</f>
        <v>10.05586592178771</v>
      </c>
      <c r="G6" s="79">
        <f>E6/D6*100</f>
        <v>7.7787381158167674</v>
      </c>
    </row>
    <row r="7" spans="1:7">
      <c r="A7" s="80"/>
      <c r="B7" s="81" t="s">
        <v>41</v>
      </c>
      <c r="C7" s="82">
        <v>3580</v>
      </c>
      <c r="D7" s="83">
        <v>3628</v>
      </c>
      <c r="E7" s="82">
        <v>360</v>
      </c>
      <c r="F7" s="84">
        <f>E7/C7*100</f>
        <v>10.05586592178771</v>
      </c>
      <c r="G7" s="85">
        <f>E7/D7*100</f>
        <v>9.9228224917309813</v>
      </c>
    </row>
    <row r="8" spans="1:7">
      <c r="A8" s="80"/>
      <c r="B8" s="86" t="s">
        <v>42</v>
      </c>
      <c r="C8" s="87">
        <v>0</v>
      </c>
      <c r="D8" s="88">
        <v>1000</v>
      </c>
      <c r="E8" s="87">
        <v>0</v>
      </c>
      <c r="F8" s="89"/>
      <c r="G8" s="90">
        <f>E8/D8*100</f>
        <v>0</v>
      </c>
    </row>
    <row r="9" spans="1:7">
      <c r="A9" s="74" t="s">
        <v>43</v>
      </c>
      <c r="B9" s="75" t="s">
        <v>44</v>
      </c>
      <c r="C9" s="76">
        <f>C10+C11</f>
        <v>127756</v>
      </c>
      <c r="D9" s="77">
        <f>D10+D11</f>
        <v>172225.5</v>
      </c>
      <c r="E9" s="76">
        <f>E10+E11</f>
        <v>21727</v>
      </c>
      <c r="F9" s="78">
        <f>E9/C9*100</f>
        <v>17.006637653026079</v>
      </c>
      <c r="G9" s="79">
        <f t="shared" ref="G9:G43" si="0">E9/D9*100</f>
        <v>12.615437319096184</v>
      </c>
    </row>
    <row r="10" spans="1:7">
      <c r="A10" s="80"/>
      <c r="B10" s="81" t="s">
        <v>41</v>
      </c>
      <c r="C10" s="82">
        <v>56151</v>
      </c>
      <c r="D10" s="83">
        <v>53714.6</v>
      </c>
      <c r="E10" s="82">
        <v>13952</v>
      </c>
      <c r="F10" s="84">
        <f>E10/C10*100</f>
        <v>24.847286780288862</v>
      </c>
      <c r="G10" s="85">
        <f t="shared" si="0"/>
        <v>25.974316107724903</v>
      </c>
    </row>
    <row r="11" spans="1:7">
      <c r="A11" s="80"/>
      <c r="B11" s="86" t="s">
        <v>42</v>
      </c>
      <c r="C11" s="87">
        <v>71605</v>
      </c>
      <c r="D11" s="88">
        <v>118510.9</v>
      </c>
      <c r="E11" s="87">
        <v>7775</v>
      </c>
      <c r="F11" s="89">
        <f>E11/C11*100</f>
        <v>10.85818029467216</v>
      </c>
      <c r="G11" s="90">
        <f t="shared" si="0"/>
        <v>6.5605779721527728</v>
      </c>
    </row>
    <row r="12" spans="1:7">
      <c r="A12" s="74" t="s">
        <v>45</v>
      </c>
      <c r="B12" s="75" t="s">
        <v>46</v>
      </c>
      <c r="C12" s="76">
        <f>SUM(C13:C14)</f>
        <v>33705</v>
      </c>
      <c r="D12" s="77">
        <f>SUM(D13:D14)</f>
        <v>33705</v>
      </c>
      <c r="E12" s="76">
        <f>SUM(E13:E14)</f>
        <v>3255</v>
      </c>
      <c r="F12" s="78">
        <f>E12/C12*100</f>
        <v>9.657320872274143</v>
      </c>
      <c r="G12" s="79">
        <f t="shared" si="0"/>
        <v>9.657320872274143</v>
      </c>
    </row>
    <row r="13" spans="1:7">
      <c r="A13" s="80"/>
      <c r="B13" s="81" t="s">
        <v>41</v>
      </c>
      <c r="C13" s="82">
        <v>33705</v>
      </c>
      <c r="D13" s="83">
        <v>33705</v>
      </c>
      <c r="E13" s="82">
        <v>3255</v>
      </c>
      <c r="F13" s="84">
        <f>E13/C13*100</f>
        <v>9.657320872274143</v>
      </c>
      <c r="G13" s="85">
        <f t="shared" si="0"/>
        <v>9.657320872274143</v>
      </c>
    </row>
    <row r="14" spans="1:7">
      <c r="A14" s="80"/>
      <c r="B14" s="86" t="s">
        <v>42</v>
      </c>
      <c r="C14" s="87">
        <v>0</v>
      </c>
      <c r="D14" s="88">
        <v>0</v>
      </c>
      <c r="E14" s="87">
        <v>0</v>
      </c>
      <c r="F14" s="89"/>
      <c r="G14" s="90"/>
    </row>
    <row r="15" spans="1:7">
      <c r="A15" s="74" t="s">
        <v>47</v>
      </c>
      <c r="B15" s="75" t="s">
        <v>48</v>
      </c>
      <c r="C15" s="76">
        <f>SUM(C16:C17)</f>
        <v>295076</v>
      </c>
      <c r="D15" s="146">
        <f>SUM(D16:D17)</f>
        <v>409252</v>
      </c>
      <c r="E15" s="76">
        <f>SUM(E16:E17)</f>
        <v>98536</v>
      </c>
      <c r="F15" s="78">
        <f t="shared" ref="F15:F40" si="1">E15/C15*100</f>
        <v>33.393430844934862</v>
      </c>
      <c r="G15" s="79">
        <f t="shared" si="0"/>
        <v>24.077096752123385</v>
      </c>
    </row>
    <row r="16" spans="1:7">
      <c r="A16" s="80"/>
      <c r="B16" s="81" t="s">
        <v>41</v>
      </c>
      <c r="C16" s="82">
        <v>181379</v>
      </c>
      <c r="D16" s="83">
        <v>217581.8</v>
      </c>
      <c r="E16" s="82">
        <v>91315</v>
      </c>
      <c r="F16" s="84">
        <f t="shared" si="1"/>
        <v>50.344858004509895</v>
      </c>
      <c r="G16" s="85">
        <f t="shared" si="0"/>
        <v>41.968124172150425</v>
      </c>
    </row>
    <row r="17" spans="1:7">
      <c r="A17" s="80"/>
      <c r="B17" s="86" t="s">
        <v>42</v>
      </c>
      <c r="C17" s="87">
        <v>113697</v>
      </c>
      <c r="D17" s="88">
        <v>191670.2</v>
      </c>
      <c r="E17" s="87">
        <v>7221</v>
      </c>
      <c r="F17" s="89">
        <f t="shared" si="1"/>
        <v>6.3510910578115514</v>
      </c>
      <c r="G17" s="90">
        <f t="shared" si="0"/>
        <v>3.7674088095071641</v>
      </c>
    </row>
    <row r="18" spans="1:7">
      <c r="A18" s="74" t="s">
        <v>49</v>
      </c>
      <c r="B18" s="75" t="s">
        <v>50</v>
      </c>
      <c r="C18" s="76">
        <f>SUM(C19:C20)</f>
        <v>243193</v>
      </c>
      <c r="D18" s="146">
        <f>SUM(D19:D20)</f>
        <v>285514.2</v>
      </c>
      <c r="E18" s="76">
        <f>SUM(E19:E20)</f>
        <v>50699</v>
      </c>
      <c r="F18" s="78">
        <f t="shared" si="1"/>
        <v>20.84722833305235</v>
      </c>
      <c r="G18" s="79">
        <f t="shared" si="0"/>
        <v>17.757085286826364</v>
      </c>
    </row>
    <row r="19" spans="1:7">
      <c r="A19" s="80"/>
      <c r="B19" s="81" t="s">
        <v>41</v>
      </c>
      <c r="C19" s="82">
        <v>76507</v>
      </c>
      <c r="D19" s="83">
        <v>86784.6</v>
      </c>
      <c r="E19" s="82">
        <v>31684</v>
      </c>
      <c r="F19" s="84">
        <f t="shared" si="1"/>
        <v>41.413204020547141</v>
      </c>
      <c r="G19" s="85">
        <f t="shared" si="0"/>
        <v>36.508781511927232</v>
      </c>
    </row>
    <row r="20" spans="1:7">
      <c r="A20" s="80"/>
      <c r="B20" s="86" t="s">
        <v>42</v>
      </c>
      <c r="C20" s="87">
        <v>166686</v>
      </c>
      <c r="D20" s="88">
        <v>198729.60000000001</v>
      </c>
      <c r="E20" s="87">
        <v>19015</v>
      </c>
      <c r="F20" s="89">
        <f t="shared" si="1"/>
        <v>11.407676709501697</v>
      </c>
      <c r="G20" s="90">
        <f t="shared" si="0"/>
        <v>9.568277699950082</v>
      </c>
    </row>
    <row r="21" spans="1:7">
      <c r="A21" s="74" t="s">
        <v>51</v>
      </c>
      <c r="B21" s="75" t="s">
        <v>52</v>
      </c>
      <c r="C21" s="76">
        <f>C22+C23</f>
        <v>32791</v>
      </c>
      <c r="D21" s="77">
        <f>D22+D23</f>
        <v>52003.700000000004</v>
      </c>
      <c r="E21" s="76">
        <f>E22+E23</f>
        <v>5660</v>
      </c>
      <c r="F21" s="78">
        <f t="shared" si="1"/>
        <v>17.260833765362445</v>
      </c>
      <c r="G21" s="79">
        <f t="shared" si="0"/>
        <v>10.883840957470332</v>
      </c>
    </row>
    <row r="22" spans="1:7">
      <c r="A22" s="80"/>
      <c r="B22" s="81" t="s">
        <v>41</v>
      </c>
      <c r="C22" s="82">
        <v>13191</v>
      </c>
      <c r="D22" s="83">
        <v>14530.9</v>
      </c>
      <c r="E22" s="82">
        <v>5521</v>
      </c>
      <c r="F22" s="84">
        <f t="shared" si="1"/>
        <v>41.854294594799484</v>
      </c>
      <c r="G22" s="85">
        <f t="shared" si="0"/>
        <v>37.994893640448971</v>
      </c>
    </row>
    <row r="23" spans="1:7">
      <c r="A23" s="80"/>
      <c r="B23" s="86" t="s">
        <v>42</v>
      </c>
      <c r="C23" s="87">
        <v>19600</v>
      </c>
      <c r="D23" s="88">
        <v>37472.800000000003</v>
      </c>
      <c r="E23" s="87">
        <v>139</v>
      </c>
      <c r="F23" s="89">
        <f t="shared" si="1"/>
        <v>0.70918367346938771</v>
      </c>
      <c r="G23" s="90">
        <f t="shared" si="0"/>
        <v>0.37093571870796949</v>
      </c>
    </row>
    <row r="24" spans="1:7">
      <c r="A24" s="74" t="s">
        <v>53</v>
      </c>
      <c r="B24" s="75" t="s">
        <v>54</v>
      </c>
      <c r="C24" s="76">
        <f>SUM(C25:C26)</f>
        <v>10620</v>
      </c>
      <c r="D24" s="77">
        <f>SUM(D25:D26)</f>
        <v>11391.4</v>
      </c>
      <c r="E24" s="76">
        <f>SUM(E25:E26)</f>
        <v>2524</v>
      </c>
      <c r="F24" s="78">
        <f t="shared" si="1"/>
        <v>23.766478342749529</v>
      </c>
      <c r="G24" s="79">
        <f t="shared" si="0"/>
        <v>22.157065856698914</v>
      </c>
    </row>
    <row r="25" spans="1:7">
      <c r="A25" s="80"/>
      <c r="B25" s="81" t="s">
        <v>41</v>
      </c>
      <c r="C25" s="82">
        <v>8620</v>
      </c>
      <c r="D25" s="83">
        <v>9391.4</v>
      </c>
      <c r="E25" s="82">
        <v>2524</v>
      </c>
      <c r="F25" s="84">
        <f t="shared" si="1"/>
        <v>29.280742459396752</v>
      </c>
      <c r="G25" s="85">
        <f t="shared" si="0"/>
        <v>26.875652192431374</v>
      </c>
    </row>
    <row r="26" spans="1:7">
      <c r="A26" s="80"/>
      <c r="B26" s="86" t="s">
        <v>42</v>
      </c>
      <c r="C26" s="87">
        <v>2000</v>
      </c>
      <c r="D26" s="88">
        <v>2000</v>
      </c>
      <c r="E26" s="87">
        <v>0</v>
      </c>
      <c r="F26" s="89">
        <f t="shared" si="1"/>
        <v>0</v>
      </c>
      <c r="G26" s="90">
        <f t="shared" si="0"/>
        <v>0</v>
      </c>
    </row>
    <row r="27" spans="1:7">
      <c r="A27" s="74" t="s">
        <v>55</v>
      </c>
      <c r="B27" s="75" t="s">
        <v>56</v>
      </c>
      <c r="C27" s="76">
        <f>SUM(C28:C29)</f>
        <v>491736</v>
      </c>
      <c r="D27" s="77">
        <f>SUM(D28:D29)</f>
        <v>498536</v>
      </c>
      <c r="E27" s="76">
        <f>SUM(E28:E29)</f>
        <v>9365</v>
      </c>
      <c r="F27" s="78">
        <f t="shared" si="1"/>
        <v>1.9044771991475102</v>
      </c>
      <c r="G27" s="79">
        <f t="shared" si="0"/>
        <v>1.8785002487282765</v>
      </c>
    </row>
    <row r="28" spans="1:7">
      <c r="A28" s="80"/>
      <c r="B28" s="81" t="s">
        <v>41</v>
      </c>
      <c r="C28" s="82">
        <v>3036</v>
      </c>
      <c r="D28" s="83">
        <v>4257</v>
      </c>
      <c r="E28" s="82">
        <v>396</v>
      </c>
      <c r="F28" s="84">
        <f t="shared" si="1"/>
        <v>13.043478260869565</v>
      </c>
      <c r="G28" s="85">
        <f t="shared" si="0"/>
        <v>9.3023255813953494</v>
      </c>
    </row>
    <row r="29" spans="1:7">
      <c r="A29" s="80"/>
      <c r="B29" s="86" t="s">
        <v>42</v>
      </c>
      <c r="C29" s="87">
        <v>488700</v>
      </c>
      <c r="D29" s="88">
        <v>494279</v>
      </c>
      <c r="E29" s="87">
        <v>8969</v>
      </c>
      <c r="F29" s="89">
        <f t="shared" si="1"/>
        <v>1.8352772662164927</v>
      </c>
      <c r="G29" s="90">
        <f t="shared" si="0"/>
        <v>1.8145622209319028</v>
      </c>
    </row>
    <row r="30" spans="1:7">
      <c r="A30" s="74" t="s">
        <v>57</v>
      </c>
      <c r="B30" s="75" t="s">
        <v>58</v>
      </c>
      <c r="C30" s="76">
        <f>SUM(C31:C32)</f>
        <v>307940</v>
      </c>
      <c r="D30" s="146">
        <f>SUM(D31:D32)</f>
        <v>313935.5</v>
      </c>
      <c r="E30" s="76">
        <f>SUM(E31:E32)</f>
        <v>101493</v>
      </c>
      <c r="F30" s="78">
        <f t="shared" si="1"/>
        <v>32.958693251932196</v>
      </c>
      <c r="G30" s="79">
        <f t="shared" si="0"/>
        <v>32.329252346421477</v>
      </c>
    </row>
    <row r="31" spans="1:7">
      <c r="A31" s="80"/>
      <c r="B31" s="81" t="s">
        <v>41</v>
      </c>
      <c r="C31" s="82">
        <v>286640</v>
      </c>
      <c r="D31" s="83">
        <v>292072.2</v>
      </c>
      <c r="E31" s="82">
        <v>101493</v>
      </c>
      <c r="F31" s="84">
        <f t="shared" si="1"/>
        <v>35.407828635221883</v>
      </c>
      <c r="G31" s="85">
        <f t="shared" si="0"/>
        <v>34.749284594699532</v>
      </c>
    </row>
    <row r="32" spans="1:7">
      <c r="A32" s="80"/>
      <c r="B32" s="86" t="s">
        <v>42</v>
      </c>
      <c r="C32" s="87">
        <v>21300</v>
      </c>
      <c r="D32" s="88">
        <v>21863.3</v>
      </c>
      <c r="E32" s="87">
        <v>0</v>
      </c>
      <c r="F32" s="89">
        <f t="shared" si="1"/>
        <v>0</v>
      </c>
      <c r="G32" s="90">
        <f t="shared" si="0"/>
        <v>0</v>
      </c>
    </row>
    <row r="33" spans="1:9">
      <c r="A33" s="74" t="s">
        <v>59</v>
      </c>
      <c r="B33" s="75" t="s">
        <v>60</v>
      </c>
      <c r="C33" s="76">
        <f>C34+C35</f>
        <v>300</v>
      </c>
      <c r="D33" s="77">
        <f>D34+D35</f>
        <v>114220.4</v>
      </c>
      <c r="E33" s="76">
        <f>E34+E35</f>
        <v>643</v>
      </c>
      <c r="F33" s="78">
        <f t="shared" si="1"/>
        <v>214.33333333333334</v>
      </c>
      <c r="G33" s="79">
        <f t="shared" si="0"/>
        <v>0.56294672405279622</v>
      </c>
    </row>
    <row r="34" spans="1:9">
      <c r="A34" s="80"/>
      <c r="B34" s="81" t="s">
        <v>41</v>
      </c>
      <c r="C34" s="82">
        <v>300</v>
      </c>
      <c r="D34" s="83">
        <v>114220.4</v>
      </c>
      <c r="E34" s="82">
        <v>643</v>
      </c>
      <c r="F34" s="84">
        <f t="shared" si="1"/>
        <v>214.33333333333334</v>
      </c>
      <c r="G34" s="85">
        <f t="shared" si="0"/>
        <v>0.56294672405279622</v>
      </c>
    </row>
    <row r="35" spans="1:9" ht="13.5" thickBot="1">
      <c r="A35" s="91"/>
      <c r="B35" s="92" t="s">
        <v>42</v>
      </c>
      <c r="C35" s="93">
        <v>0</v>
      </c>
      <c r="D35" s="94">
        <v>0</v>
      </c>
      <c r="E35" s="93">
        <v>0</v>
      </c>
      <c r="F35" s="95"/>
      <c r="G35" s="96"/>
    </row>
    <row r="36" spans="1:9" ht="16.5" thickTop="1">
      <c r="A36" s="97"/>
      <c r="B36" s="98" t="s">
        <v>61</v>
      </c>
      <c r="C36" s="99">
        <f t="shared" ref="C36:E37" si="2">C7+C10+C13+C16+C19+C22+C25+C28+C31+C34</f>
        <v>663109</v>
      </c>
      <c r="D36" s="100">
        <f>D7+D10+D13+D16+D19+D22+D25+D28+D31+D34</f>
        <v>829885.9</v>
      </c>
      <c r="E36" s="99">
        <f t="shared" si="2"/>
        <v>251143</v>
      </c>
      <c r="F36" s="101">
        <f t="shared" si="1"/>
        <v>37.873562265027317</v>
      </c>
      <c r="G36" s="102">
        <f t="shared" si="0"/>
        <v>30.262352933095983</v>
      </c>
      <c r="I36" s="103"/>
    </row>
    <row r="37" spans="1:9" ht="16.5" thickBot="1">
      <c r="A37" s="104"/>
      <c r="B37" s="105" t="s">
        <v>62</v>
      </c>
      <c r="C37" s="106">
        <f t="shared" si="2"/>
        <v>883588</v>
      </c>
      <c r="D37" s="107">
        <f>D8+D11+D14+D17+D20+D23+D26+D29+D32+D35</f>
        <v>1065525.8</v>
      </c>
      <c r="E37" s="106">
        <f t="shared" si="2"/>
        <v>43119</v>
      </c>
      <c r="F37" s="108">
        <f t="shared" si="1"/>
        <v>4.8799893162876815</v>
      </c>
      <c r="G37" s="109">
        <f t="shared" si="0"/>
        <v>4.0467344854530971</v>
      </c>
    </row>
    <row r="38" spans="1:9" ht="17.25" thickTop="1" thickBot="1">
      <c r="A38" s="110"/>
      <c r="B38" s="111" t="s">
        <v>63</v>
      </c>
      <c r="C38" s="112">
        <f>C36+C37</f>
        <v>1546697</v>
      </c>
      <c r="D38" s="113">
        <f>D36+D37</f>
        <v>1895411.7000000002</v>
      </c>
      <c r="E38" s="112">
        <f>E36+E37</f>
        <v>294262</v>
      </c>
      <c r="F38" s="114">
        <f t="shared" si="1"/>
        <v>19.025187221543717</v>
      </c>
      <c r="G38" s="115">
        <f t="shared" si="0"/>
        <v>15.524964840092522</v>
      </c>
    </row>
    <row r="39" spans="1:9" ht="17.25" thickTop="1" thickBot="1">
      <c r="A39" s="116"/>
      <c r="B39" s="117" t="s">
        <v>64</v>
      </c>
      <c r="C39" s="118">
        <f>'[1]Příjmy k 31.3.2015 '!B41-'[1]Výdaje k 31.5.2015'!C38</f>
        <v>-100000</v>
      </c>
      <c r="D39" s="119">
        <f>'[1]Příjmy k 31.5.2015'!C44-'[1]Výdaje k 31.5.2015'!D38</f>
        <v>-142942.30000000028</v>
      </c>
      <c r="E39" s="118">
        <f>'Příjmy k 30.6.2015 '!D44-'Výdaje k 30.6.2015 '!E38</f>
        <v>56687</v>
      </c>
      <c r="F39" s="120">
        <f t="shared" si="1"/>
        <v>-56.686999999999998</v>
      </c>
      <c r="G39" s="121">
        <f t="shared" si="0"/>
        <v>-39.657260307130841</v>
      </c>
    </row>
    <row r="40" spans="1:9" ht="16.5" thickTop="1">
      <c r="A40" s="122"/>
      <c r="B40" s="123" t="s">
        <v>65</v>
      </c>
      <c r="C40" s="124">
        <f>SUM(C41:C44)</f>
        <v>100000</v>
      </c>
      <c r="D40" s="125">
        <f>SUM(D41:D44)</f>
        <v>142942.29999999999</v>
      </c>
      <c r="E40" s="124">
        <f>E41+E42+E43+E44+E45</f>
        <v>-56687</v>
      </c>
      <c r="F40" s="126">
        <f t="shared" si="1"/>
        <v>-56.686999999999998</v>
      </c>
      <c r="G40" s="127">
        <f t="shared" si="0"/>
        <v>-39.657260307130919</v>
      </c>
    </row>
    <row r="41" spans="1:9">
      <c r="A41" s="128"/>
      <c r="B41" s="129" t="s">
        <v>66</v>
      </c>
      <c r="C41" s="87">
        <v>0</v>
      </c>
      <c r="D41" s="88">
        <v>0</v>
      </c>
      <c r="E41" s="87">
        <v>0</v>
      </c>
      <c r="F41" s="147"/>
      <c r="G41" s="90"/>
      <c r="I41" s="103"/>
    </row>
    <row r="42" spans="1:9">
      <c r="A42" s="128"/>
      <c r="B42" s="129" t="s">
        <v>67</v>
      </c>
      <c r="C42" s="87">
        <v>0</v>
      </c>
      <c r="D42" s="88">
        <v>0</v>
      </c>
      <c r="E42" s="87">
        <v>0</v>
      </c>
      <c r="F42" s="89"/>
      <c r="G42" s="90"/>
    </row>
    <row r="43" spans="1:9">
      <c r="A43" s="128"/>
      <c r="B43" s="129" t="s">
        <v>68</v>
      </c>
      <c r="C43" s="87">
        <v>100000</v>
      </c>
      <c r="D43" s="88">
        <v>142942.29999999999</v>
      </c>
      <c r="E43" s="87">
        <v>-58208</v>
      </c>
      <c r="F43" s="89">
        <f t="shared" ref="F43" si="3">E43/C43*100</f>
        <v>-58.208000000000006</v>
      </c>
      <c r="G43" s="90">
        <f t="shared" si="0"/>
        <v>-40.721326017560934</v>
      </c>
    </row>
    <row r="44" spans="1:9" ht="12.75" customHeight="1">
      <c r="A44" s="128"/>
      <c r="B44" s="129" t="s">
        <v>69</v>
      </c>
      <c r="C44" s="87"/>
      <c r="D44" s="88"/>
      <c r="E44" s="87"/>
      <c r="F44" s="89"/>
      <c r="G44" s="127"/>
    </row>
    <row r="45" spans="1:9" ht="16.5" thickBot="1">
      <c r="A45" s="130"/>
      <c r="B45" s="131" t="s">
        <v>70</v>
      </c>
      <c r="C45" s="132">
        <v>0</v>
      </c>
      <c r="D45" s="133">
        <v>0</v>
      </c>
      <c r="E45" s="132">
        <v>1521</v>
      </c>
      <c r="F45" s="134"/>
      <c r="G45" s="135"/>
    </row>
    <row r="46" spans="1:9">
      <c r="E46" s="136"/>
    </row>
  </sheetData>
  <pageMargins left="0.51181102362204722" right="0.51181102362204722" top="0.59055118110236227" bottom="0.39370078740157483" header="0.31496062992125984" footer="0.31496062992125984"/>
  <pageSetup paperSize="9" scale="8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30.6.2015 </vt:lpstr>
      <vt:lpstr>Výdaje k 30.6.2015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</cp:lastModifiedBy>
  <cp:lastPrinted>2015-09-10T07:08:38Z</cp:lastPrinted>
  <dcterms:created xsi:type="dcterms:W3CDTF">2014-06-05T06:21:15Z</dcterms:created>
  <dcterms:modified xsi:type="dcterms:W3CDTF">2015-09-10T07:08:52Z</dcterms:modified>
</cp:coreProperties>
</file>