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01894053_pism101894053/"/>
    </mc:Choice>
  </mc:AlternateContent>
  <bookViews>
    <workbookView xWindow="2430" yWindow="345" windowWidth="17580" windowHeight="12135" tabRatio="786" activeTab="1"/>
  </bookViews>
  <sheets>
    <sheet name="Příjmy" sheetId="28" r:id="rId1"/>
    <sheet name="Výdaje" sheetId="27" r:id="rId2"/>
  </sheets>
  <externalReferences>
    <externalReference r:id="rId3"/>
  </externalReferences>
  <calcPr calcId="171027"/>
</workbook>
</file>

<file path=xl/calcChain.xml><?xml version="1.0" encoding="utf-8"?>
<calcChain xmlns="http://schemas.openxmlformats.org/spreadsheetml/2006/main">
  <c r="F8" i="27" l="1"/>
  <c r="E12" i="27" l="1"/>
  <c r="F14" i="27"/>
  <c r="D39" i="27" l="1"/>
  <c r="D34" i="28" l="1"/>
  <c r="D33" i="28"/>
  <c r="D31" i="28"/>
  <c r="C29" i="28"/>
  <c r="B29" i="28"/>
  <c r="D25" i="28"/>
  <c r="D24" i="28"/>
  <c r="D23" i="28"/>
  <c r="D22" i="28"/>
  <c r="D21" i="28"/>
  <c r="D20" i="28"/>
  <c r="D19" i="28"/>
  <c r="C18" i="28"/>
  <c r="D18" i="28" s="1"/>
  <c r="B18" i="28"/>
  <c r="B35" i="28" s="1"/>
  <c r="D16" i="28"/>
  <c r="D15" i="28"/>
  <c r="D14" i="28"/>
  <c r="D13" i="28"/>
  <c r="D12" i="28"/>
  <c r="D11" i="28"/>
  <c r="D10" i="28"/>
  <c r="C9" i="28"/>
  <c r="B9" i="28"/>
  <c r="D29" i="28" l="1"/>
  <c r="C35" i="28"/>
  <c r="D9" i="28"/>
  <c r="D35" i="28" l="1"/>
  <c r="E37" i="27"/>
  <c r="F40" i="27" l="1"/>
  <c r="F41" i="27"/>
  <c r="F7" i="27"/>
  <c r="F10" i="27"/>
  <c r="F11" i="27"/>
  <c r="F13" i="27"/>
  <c r="F16" i="27"/>
  <c r="F17" i="27"/>
  <c r="F19" i="27"/>
  <c r="F20" i="27"/>
  <c r="F22" i="27"/>
  <c r="F23" i="27"/>
  <c r="F25" i="27"/>
  <c r="F26" i="27"/>
  <c r="F28" i="27"/>
  <c r="F29" i="27"/>
  <c r="F31" i="27"/>
  <c r="F32" i="27"/>
  <c r="F34" i="27"/>
  <c r="E36" i="27"/>
  <c r="E33" i="27"/>
  <c r="E30" i="27"/>
  <c r="E27" i="27"/>
  <c r="E24" i="27"/>
  <c r="E21" i="27"/>
  <c r="E18" i="27"/>
  <c r="F18" i="27" s="1"/>
  <c r="E15" i="27"/>
  <c r="E9" i="27"/>
  <c r="E6" i="27"/>
  <c r="D40" i="27"/>
  <c r="C40" i="27"/>
  <c r="D37" i="27"/>
  <c r="F37" i="27" s="1"/>
  <c r="C37" i="27"/>
  <c r="D36" i="27"/>
  <c r="C34" i="27"/>
  <c r="D33" i="27"/>
  <c r="F33" i="27" s="1"/>
  <c r="C33" i="27"/>
  <c r="C31" i="27"/>
  <c r="D30" i="27"/>
  <c r="C30" i="27"/>
  <c r="C28" i="27"/>
  <c r="C27" i="27" s="1"/>
  <c r="D27" i="27"/>
  <c r="C25" i="27"/>
  <c r="C24" i="27" s="1"/>
  <c r="D24" i="27"/>
  <c r="C22" i="27"/>
  <c r="C21" i="27" s="1"/>
  <c r="D21" i="27"/>
  <c r="C19" i="27"/>
  <c r="C18" i="27" s="1"/>
  <c r="D18" i="27"/>
  <c r="C16" i="27"/>
  <c r="C15" i="27" s="1"/>
  <c r="D15" i="27"/>
  <c r="C13" i="27"/>
  <c r="C12" i="27" s="1"/>
  <c r="D12" i="27"/>
  <c r="C10" i="27"/>
  <c r="C9" i="27" s="1"/>
  <c r="D9" i="27"/>
  <c r="C7" i="27"/>
  <c r="D6" i="27"/>
  <c r="F30" i="27" l="1"/>
  <c r="F21" i="27"/>
  <c r="F12" i="27"/>
  <c r="F6" i="27"/>
  <c r="F9" i="27"/>
  <c r="F24" i="27"/>
  <c r="F15" i="27"/>
  <c r="F27" i="27"/>
  <c r="E38" i="27"/>
  <c r="E39" i="27" s="1"/>
  <c r="F36" i="27"/>
  <c r="D38" i="27"/>
  <c r="C36" i="27"/>
  <c r="C38" i="27" s="1"/>
  <c r="C39" i="27" s="1"/>
  <c r="C6" i="27"/>
  <c r="F38" i="27" l="1"/>
  <c r="F39" i="27" l="1"/>
</calcChain>
</file>

<file path=xl/sharedStrings.xml><?xml version="1.0" encoding="utf-8"?>
<sst xmlns="http://schemas.openxmlformats.org/spreadsheetml/2006/main" count="103" uniqueCount="76">
  <si>
    <t>Schválený</t>
  </si>
  <si>
    <t>na rok 2015</t>
  </si>
  <si>
    <t>rozpočtu</t>
  </si>
  <si>
    <t>Návrh</t>
  </si>
  <si>
    <t>Index</t>
  </si>
  <si>
    <t>v %</t>
  </si>
  <si>
    <t>na rok 2016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</si>
  <si>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</si>
  <si>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</si>
  <si>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</si>
  <si>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</si>
  <si>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</si>
  <si>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</si>
  <si>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</si>
  <si>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</si>
  <si>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</si>
  <si>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</si>
  <si>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</si>
  <si>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</si>
  <si>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</si>
  <si>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</si>
  <si>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</si>
  <si>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</si>
  <si>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</si>
  <si>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</si>
  <si>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</si>
  <si>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</si>
  <si>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</si>
  <si>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</si>
  <si>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</si>
  <si>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</si>
  <si>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</si>
  <si>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</si>
  <si>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</si>
  <si>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                                                        (v tis. Kč)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</si>
  <si>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</si>
  <si>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</si>
  <si>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</si>
  <si>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</si>
  <si>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pobytové poplatky (místní poplatek za lázeňský nebo rekreační pobyt)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</si>
  <si>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</si>
  <si>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</si>
  <si>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1345 - místní poplatek z ubytovací kapacity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</si>
  <si>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</si>
  <si>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</si>
  <si>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</si>
  <si>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</si>
  <si>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</si>
  <si>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</si>
  <si>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</si>
  <si>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</si>
  <si>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</si>
  <si>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</si>
  <si>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</si>
  <si>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</si>
  <si>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</si>
  <si>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</si>
  <si>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</si>
  <si>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</si>
  <si>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</si>
  <si>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</si>
  <si>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</si>
  <si>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</si>
  <si>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z toho:  pol. 8115 - změna stavu krátkodobých prostředků 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</si>
  <si>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</si>
  <si>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</si>
  <si>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</si>
  <si>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</si>
  <si>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na rok 2017</t>
  </si>
  <si>
    <t>2017/2016</t>
  </si>
  <si>
    <t xml:space="preserve">Návrh Rozpočtu městské části Praha 8 na rok 2017 </t>
  </si>
  <si>
    <t xml:space="preserve">           pol. 2329 - ostatní nedaňové příjmy jinde nezařazené</t>
  </si>
  <si>
    <t>Zastupitelstva městské části Praha 8</t>
  </si>
  <si>
    <t>ze dne 15. února 2017</t>
  </si>
  <si>
    <t>usnesení č. Usn ZMC 002/2017</t>
  </si>
  <si>
    <r>
      <t xml:space="preserve">     </t>
    </r>
    <r>
      <rPr>
        <sz val="12"/>
        <rFont val="Times New Roman"/>
        <family val="1"/>
        <charset val="238"/>
      </rPr>
      <t xml:space="preserve">    Příloha č.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</si>
</sst>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8"/>
      <name val="Arial CE"/>
      <charset val="238"/>
    </font>
    <font>
      <b/>
      <sz val="16"/>
      <name val="Arial CE"/>
      <charset val="238"/>
    </font>
    <font>
      <sz val="10"/>
      <color indexed="57"/>
      <name val="Arial CE"/>
      <family val="2"/>
      <charset val="238"/>
    </font>
    <font>
      <sz val="12"/>
      <color theme="1"/>
      <name val="Times New Roman"/>
      <family val="1"/>
      <charset val="238"/>
    </font>
    <font>
      <u/>
      <sz val="10"/>
      <name val="Arial CE"/>
      <charset val="238"/>
    </font>
    <font>
      <u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3">
    <xf numFmtId="0" fontId="0" fillId="0" borderId="0" xfId="0"/>
    <xf numFmtId="0" fontId="5" fillId="0" borderId="0" xfId="2" applyFont="1" applyAlignment="1">
      <alignment horizontal="right"/>
    </xf>
    <xf numFmtId="0" fontId="10" fillId="0" borderId="0" xfId="1" applyFont="1"/>
    <xf numFmtId="0" fontId="7" fillId="0" borderId="0" xfId="1" applyFont="1"/>
    <xf numFmtId="0" fontId="13" fillId="0" borderId="0" xfId="1" applyFont="1"/>
    <xf numFmtId="0" fontId="13" fillId="0" borderId="0" xfId="1" applyFont="1" applyBorder="1"/>
    <xf numFmtId="3" fontId="7" fillId="0" borderId="0" xfId="1" applyNumberFormat="1" applyFont="1" applyBorder="1"/>
    <xf numFmtId="0" fontId="13" fillId="0" borderId="0" xfId="1" applyFont="1" applyFill="1"/>
    <xf numFmtId="3" fontId="10" fillId="0" borderId="0" xfId="1" applyNumberFormat="1" applyFont="1"/>
    <xf numFmtId="3" fontId="13" fillId="0" borderId="0" xfId="1" applyNumberFormat="1" applyFont="1"/>
    <xf numFmtId="0" fontId="1" fillId="0" borderId="0" xfId="2"/>
    <xf numFmtId="0" fontId="15" fillId="0" borderId="0" xfId="2" applyFont="1" applyAlignment="1">
      <alignment horizontal="left" vertical="center"/>
    </xf>
    <xf numFmtId="0" fontId="6" fillId="0" borderId="0" xfId="2" applyFont="1" applyAlignment="1"/>
    <xf numFmtId="0" fontId="1" fillId="0" borderId="0" xfId="2" applyFont="1" applyAlignment="1">
      <alignment horizontal="right"/>
    </xf>
    <xf numFmtId="0" fontId="7" fillId="0" borderId="0" xfId="2" applyFont="1" applyAlignment="1">
      <alignment horizontal="right"/>
    </xf>
    <xf numFmtId="3" fontId="7" fillId="0" borderId="0" xfId="2" applyNumberFormat="1" applyFont="1"/>
    <xf numFmtId="4" fontId="7" fillId="0" borderId="0" xfId="1" applyNumberFormat="1" applyFont="1" applyFill="1" applyBorder="1" applyAlignment="1">
      <alignment horizontal="right"/>
    </xf>
    <xf numFmtId="3" fontId="1" fillId="0" borderId="0" xfId="2" applyNumberFormat="1"/>
    <xf numFmtId="3" fontId="3" fillId="0" borderId="0" xfId="2" applyNumberFormat="1" applyFont="1"/>
    <xf numFmtId="0" fontId="3" fillId="0" borderId="0" xfId="2" applyFont="1"/>
    <xf numFmtId="0" fontId="1" fillId="0" borderId="0" xfId="2" applyBorder="1"/>
    <xf numFmtId="0" fontId="3" fillId="0" borderId="0" xfId="2" applyFont="1" applyBorder="1"/>
    <xf numFmtId="164" fontId="3" fillId="0" borderId="0" xfId="2" applyNumberFormat="1" applyFont="1" applyFill="1" applyBorder="1"/>
    <xf numFmtId="164" fontId="7" fillId="0" borderId="0" xfId="2" applyNumberFormat="1" applyFont="1" applyFill="1" applyBorder="1"/>
    <xf numFmtId="0" fontId="3" fillId="0" borderId="0" xfId="2" applyFont="1" applyFill="1" applyBorder="1"/>
    <xf numFmtId="3" fontId="1" fillId="0" borderId="0" xfId="1" applyNumberFormat="1" applyFont="1" applyBorder="1"/>
    <xf numFmtId="164" fontId="13" fillId="0" borderId="0" xfId="1" applyNumberFormat="1" applyFont="1"/>
    <xf numFmtId="164" fontId="13" fillId="0" borderId="0" xfId="1" applyNumberFormat="1" applyFont="1" applyFill="1"/>
    <xf numFmtId="4" fontId="2" fillId="0" borderId="0" xfId="1" applyNumberFormat="1" applyFont="1" applyFill="1" applyBorder="1"/>
    <xf numFmtId="4" fontId="7" fillId="0" borderId="0" xfId="1" applyNumberFormat="1" applyFont="1" applyFill="1" applyBorder="1"/>
    <xf numFmtId="4" fontId="1" fillId="0" borderId="0" xfId="1" applyNumberFormat="1" applyFont="1" applyFill="1" applyBorder="1"/>
    <xf numFmtId="0" fontId="1" fillId="0" borderId="0" xfId="1" applyFont="1"/>
    <xf numFmtId="3" fontId="7" fillId="0" borderId="0" xfId="1" applyNumberFormat="1" applyFont="1"/>
    <xf numFmtId="0" fontId="14" fillId="0" borderId="0" xfId="1" applyFont="1"/>
    <xf numFmtId="3" fontId="2" fillId="0" borderId="0" xfId="1" applyNumberFormat="1" applyFont="1"/>
    <xf numFmtId="3" fontId="2" fillId="0" borderId="0" xfId="1" applyNumberFormat="1" applyFont="1" applyFill="1" applyBorder="1"/>
    <xf numFmtId="0" fontId="13" fillId="0" borderId="0" xfId="1" applyFont="1" applyFill="1" applyBorder="1"/>
    <xf numFmtId="0" fontId="10" fillId="0" borderId="0" xfId="1" applyFont="1" applyBorder="1"/>
    <xf numFmtId="0" fontId="6" fillId="2" borderId="43" xfId="2" applyFont="1" applyFill="1" applyBorder="1"/>
    <xf numFmtId="0" fontId="6" fillId="2" borderId="44" xfId="2" applyFont="1" applyFill="1" applyBorder="1" applyAlignment="1">
      <alignment horizontal="center"/>
    </xf>
    <xf numFmtId="0" fontId="6" fillId="2" borderId="25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4" fillId="2" borderId="45" xfId="2" applyFont="1" applyFill="1" applyBorder="1"/>
    <xf numFmtId="0" fontId="7" fillId="2" borderId="46" xfId="2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6" fillId="2" borderId="47" xfId="2" applyFont="1" applyFill="1" applyBorder="1" applyAlignment="1">
      <alignment horizontal="center"/>
    </xf>
    <xf numFmtId="0" fontId="6" fillId="2" borderId="24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4" fillId="2" borderId="48" xfId="2" applyFont="1" applyFill="1" applyBorder="1"/>
    <xf numFmtId="3" fontId="4" fillId="2" borderId="49" xfId="2" applyNumberFormat="1" applyFont="1" applyFill="1" applyBorder="1"/>
    <xf numFmtId="3" fontId="4" fillId="2" borderId="8" xfId="2" applyNumberFormat="1" applyFont="1" applyFill="1" applyBorder="1"/>
    <xf numFmtId="4" fontId="2" fillId="2" borderId="26" xfId="1" applyNumberFormat="1" applyFont="1" applyFill="1" applyBorder="1" applyAlignment="1">
      <alignment horizontal="right"/>
    </xf>
    <xf numFmtId="0" fontId="3" fillId="2" borderId="9" xfId="2" applyFont="1" applyFill="1" applyBorder="1" applyAlignment="1">
      <alignment horizontal="left"/>
    </xf>
    <xf numFmtId="3" fontId="3" fillId="2" borderId="50" xfId="2" applyNumberFormat="1" applyFont="1" applyFill="1" applyBorder="1"/>
    <xf numFmtId="3" fontId="3" fillId="2" borderId="8" xfId="2" applyNumberFormat="1" applyFont="1" applyFill="1" applyBorder="1"/>
    <xf numFmtId="4" fontId="3" fillId="2" borderId="26" xfId="1" applyNumberFormat="1" applyFont="1" applyFill="1" applyBorder="1" applyAlignment="1">
      <alignment horizontal="right"/>
    </xf>
    <xf numFmtId="0" fontId="3" fillId="2" borderId="9" xfId="2" applyFont="1" applyFill="1" applyBorder="1"/>
    <xf numFmtId="0" fontId="16" fillId="2" borderId="9" xfId="2" applyFont="1" applyFill="1" applyBorder="1"/>
    <xf numFmtId="3" fontId="1" fillId="2" borderId="50" xfId="2" applyNumberFormat="1" applyFill="1" applyBorder="1"/>
    <xf numFmtId="3" fontId="1" fillId="2" borderId="8" xfId="2" applyNumberFormat="1" applyFill="1" applyBorder="1"/>
    <xf numFmtId="0" fontId="4" fillId="2" borderId="51" xfId="2" applyFont="1" applyFill="1" applyBorder="1"/>
    <xf numFmtId="3" fontId="4" fillId="2" borderId="50" xfId="2" applyNumberFormat="1" applyFont="1" applyFill="1" applyBorder="1"/>
    <xf numFmtId="0" fontId="4" fillId="2" borderId="9" xfId="2" applyFont="1" applyFill="1" applyBorder="1"/>
    <xf numFmtId="3" fontId="2" fillId="2" borderId="50" xfId="2" applyNumberFormat="1" applyFont="1" applyFill="1" applyBorder="1"/>
    <xf numFmtId="3" fontId="2" fillId="2" borderId="8" xfId="2" applyNumberFormat="1" applyFont="1" applyFill="1" applyBorder="1"/>
    <xf numFmtId="3" fontId="2" fillId="2" borderId="26" xfId="2" applyNumberFormat="1" applyFont="1" applyFill="1" applyBorder="1"/>
    <xf numFmtId="3" fontId="4" fillId="2" borderId="52" xfId="2" applyNumberFormat="1" applyFont="1" applyFill="1" applyBorder="1"/>
    <xf numFmtId="3" fontId="4" fillId="2" borderId="13" xfId="2" applyNumberFormat="1" applyFont="1" applyFill="1" applyBorder="1"/>
    <xf numFmtId="4" fontId="2" fillId="2" borderId="15" xfId="1" applyNumberFormat="1" applyFont="1" applyFill="1" applyBorder="1" applyAlignment="1">
      <alignment horizontal="right"/>
    </xf>
    <xf numFmtId="0" fontId="3" fillId="2" borderId="45" xfId="2" applyFont="1" applyFill="1" applyBorder="1"/>
    <xf numFmtId="3" fontId="3" fillId="2" borderId="10" xfId="2" applyNumberFormat="1" applyFont="1" applyFill="1" applyBorder="1"/>
    <xf numFmtId="3" fontId="3" fillId="2" borderId="0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3" fontId="3" fillId="2" borderId="11" xfId="2" applyNumberFormat="1" applyFont="1" applyFill="1" applyBorder="1"/>
    <xf numFmtId="4" fontId="3" fillId="2" borderId="53" xfId="1" applyNumberFormat="1" applyFont="1" applyFill="1" applyBorder="1" applyAlignment="1">
      <alignment horizontal="right"/>
    </xf>
    <xf numFmtId="0" fontId="3" fillId="2" borderId="54" xfId="2" applyFont="1" applyFill="1" applyBorder="1"/>
    <xf numFmtId="4" fontId="3" fillId="2" borderId="23" xfId="1" applyNumberFormat="1" applyFont="1" applyFill="1" applyBorder="1" applyAlignment="1">
      <alignment horizontal="right"/>
    </xf>
    <xf numFmtId="0" fontId="3" fillId="2" borderId="28" xfId="2" applyFont="1" applyFill="1" applyBorder="1"/>
    <xf numFmtId="3" fontId="3" fillId="2" borderId="55" xfId="2" applyNumberFormat="1" applyFont="1" applyFill="1" applyBorder="1"/>
    <xf numFmtId="4" fontId="3" fillId="2" borderId="27" xfId="1" applyNumberFormat="1" applyFont="1" applyFill="1" applyBorder="1" applyAlignment="1">
      <alignment horizontal="right"/>
    </xf>
    <xf numFmtId="0" fontId="4" fillId="2" borderId="5" xfId="2" applyFont="1" applyFill="1" applyBorder="1"/>
    <xf numFmtId="3" fontId="4" fillId="2" borderId="47" xfId="2" applyNumberFormat="1" applyFont="1" applyFill="1" applyBorder="1"/>
    <xf numFmtId="4" fontId="4" fillId="2" borderId="7" xfId="2" applyNumberFormat="1" applyFont="1" applyFill="1" applyBorder="1"/>
    <xf numFmtId="0" fontId="1" fillId="2" borderId="18" xfId="1" applyFont="1" applyFill="1" applyBorder="1"/>
    <xf numFmtId="0" fontId="1" fillId="2" borderId="19" xfId="1" applyFont="1" applyFill="1" applyBorder="1"/>
    <xf numFmtId="0" fontId="6" fillId="2" borderId="1" xfId="2" applyFont="1" applyFill="1" applyBorder="1" applyAlignment="1">
      <alignment horizontal="center"/>
    </xf>
    <xf numFmtId="0" fontId="2" fillId="2" borderId="20" xfId="1" applyFont="1" applyFill="1" applyBorder="1" applyAlignment="1">
      <alignment horizontal="left"/>
    </xf>
    <xf numFmtId="0" fontId="11" fillId="2" borderId="20" xfId="1" applyFont="1" applyFill="1" applyBorder="1" applyAlignment="1"/>
    <xf numFmtId="0" fontId="7" fillId="2" borderId="3" xfId="2" applyFont="1" applyFill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1" fillId="2" borderId="22" xfId="1" applyFont="1" applyFill="1" applyBorder="1"/>
    <xf numFmtId="0" fontId="6" fillId="2" borderId="6" xfId="2" applyFont="1" applyFill="1" applyBorder="1" applyAlignment="1">
      <alignment horizontal="center"/>
    </xf>
    <xf numFmtId="0" fontId="9" fillId="2" borderId="20" xfId="1" applyFont="1" applyFill="1" applyBorder="1" applyAlignment="1">
      <alignment horizontal="center"/>
    </xf>
    <xf numFmtId="0" fontId="1" fillId="2" borderId="0" xfId="1" applyFont="1" applyFill="1" applyBorder="1"/>
    <xf numFmtId="0" fontId="10" fillId="2" borderId="12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6" xfId="1" applyFont="1" applyFill="1" applyBorder="1"/>
    <xf numFmtId="3" fontId="7" fillId="2" borderId="14" xfId="1" applyNumberFormat="1" applyFont="1" applyFill="1" applyBorder="1"/>
    <xf numFmtId="3" fontId="7" fillId="2" borderId="16" xfId="1" applyNumberFormat="1" applyFont="1" applyFill="1" applyBorder="1"/>
    <xf numFmtId="49" fontId="1" fillId="2" borderId="9" xfId="1" applyNumberFormat="1" applyFont="1" applyFill="1" applyBorder="1" applyAlignment="1">
      <alignment horizontal="center"/>
    </xf>
    <xf numFmtId="0" fontId="1" fillId="2" borderId="16" xfId="1" applyFont="1" applyFill="1" applyBorder="1"/>
    <xf numFmtId="3" fontId="1" fillId="2" borderId="14" xfId="1" applyNumberFormat="1" applyFont="1" applyFill="1" applyBorder="1"/>
    <xf numFmtId="3" fontId="1" fillId="2" borderId="16" xfId="1" applyNumberFormat="1" applyFont="1" applyFill="1" applyBorder="1"/>
    <xf numFmtId="49" fontId="1" fillId="2" borderId="28" xfId="1" applyNumberFormat="1" applyFont="1" applyFill="1" applyBorder="1" applyAlignment="1">
      <alignment horizontal="center"/>
    </xf>
    <xf numFmtId="0" fontId="1" fillId="2" borderId="34" xfId="1" applyFont="1" applyFill="1" applyBorder="1"/>
    <xf numFmtId="3" fontId="1" fillId="2" borderId="30" xfId="1" applyNumberFormat="1" applyFont="1" applyFill="1" applyBorder="1"/>
    <xf numFmtId="3" fontId="1" fillId="2" borderId="34" xfId="1" applyNumberFormat="1" applyFont="1" applyFill="1" applyBorder="1"/>
    <xf numFmtId="0" fontId="8" fillId="2" borderId="35" xfId="1" applyFont="1" applyFill="1" applyBorder="1" applyAlignment="1">
      <alignment horizontal="center"/>
    </xf>
    <xf numFmtId="0" fontId="2" fillId="2" borderId="36" xfId="1" applyFont="1" applyFill="1" applyBorder="1"/>
    <xf numFmtId="3" fontId="4" fillId="2" borderId="37" xfId="1" applyNumberFormat="1" applyFont="1" applyFill="1" applyBorder="1"/>
    <xf numFmtId="3" fontId="4" fillId="2" borderId="36" xfId="1" applyNumberFormat="1" applyFont="1" applyFill="1" applyBorder="1"/>
    <xf numFmtId="0" fontId="8" fillId="2" borderId="29" xfId="1" applyFont="1" applyFill="1" applyBorder="1" applyAlignment="1">
      <alignment horizontal="center"/>
    </xf>
    <xf numFmtId="0" fontId="2" fillId="2" borderId="38" xfId="1" applyFont="1" applyFill="1" applyBorder="1"/>
    <xf numFmtId="3" fontId="2" fillId="2" borderId="32" xfId="1" applyNumberFormat="1" applyFont="1" applyFill="1" applyBorder="1"/>
    <xf numFmtId="3" fontId="2" fillId="2" borderId="38" xfId="1" applyNumberFormat="1" applyFont="1" applyFill="1" applyBorder="1"/>
    <xf numFmtId="0" fontId="10" fillId="2" borderId="39" xfId="1" applyFont="1" applyFill="1" applyBorder="1"/>
    <xf numFmtId="0" fontId="2" fillId="2" borderId="40" xfId="1" applyFont="1" applyFill="1" applyBorder="1"/>
    <xf numFmtId="3" fontId="2" fillId="2" borderId="40" xfId="1" applyNumberFormat="1" applyFont="1" applyFill="1" applyBorder="1"/>
    <xf numFmtId="0" fontId="1" fillId="2" borderId="28" xfId="1" applyFont="1" applyFill="1" applyBorder="1" applyAlignment="1">
      <alignment horizontal="center"/>
    </xf>
    <xf numFmtId="0" fontId="2" fillId="2" borderId="41" xfId="1" applyFont="1" applyFill="1" applyBorder="1"/>
    <xf numFmtId="3" fontId="2" fillId="2" borderId="34" xfId="1" applyNumberFormat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/>
    <xf numFmtId="3" fontId="2" fillId="2" borderId="36" xfId="1" applyNumberFormat="1" applyFont="1" applyFill="1" applyBorder="1"/>
    <xf numFmtId="0" fontId="1" fillId="2" borderId="9" xfId="1" applyFont="1" applyFill="1" applyBorder="1" applyAlignment="1">
      <alignment horizontal="center"/>
    </xf>
    <xf numFmtId="0" fontId="1" fillId="2" borderId="13" xfId="1" applyFont="1" applyFill="1" applyBorder="1"/>
    <xf numFmtId="0" fontId="1" fillId="2" borderId="5" xfId="1" applyFont="1" applyFill="1" applyBorder="1" applyAlignment="1">
      <alignment horizontal="center"/>
    </xf>
    <xf numFmtId="3" fontId="1" fillId="2" borderId="24" xfId="1" applyNumberFormat="1" applyFont="1" applyFill="1" applyBorder="1"/>
    <xf numFmtId="0" fontId="10" fillId="2" borderId="26" xfId="1" applyFont="1" applyFill="1" applyBorder="1"/>
    <xf numFmtId="4" fontId="7" fillId="2" borderId="15" xfId="1" applyNumberFormat="1" applyFont="1" applyFill="1" applyBorder="1"/>
    <xf numFmtId="4" fontId="1" fillId="2" borderId="15" xfId="1" applyNumberFormat="1" applyFont="1" applyFill="1" applyBorder="1"/>
    <xf numFmtId="4" fontId="1" fillId="2" borderId="23" xfId="1" applyNumberFormat="1" applyFont="1" applyFill="1" applyBorder="1"/>
    <xf numFmtId="4" fontId="2" fillId="2" borderId="42" xfId="1" applyNumberFormat="1" applyFont="1" applyFill="1" applyBorder="1"/>
    <xf numFmtId="4" fontId="2" fillId="2" borderId="27" xfId="1" applyNumberFormat="1" applyFont="1" applyFill="1" applyBorder="1"/>
    <xf numFmtId="4" fontId="2" fillId="2" borderId="4" xfId="1" applyNumberFormat="1" applyFont="1" applyFill="1" applyBorder="1"/>
    <xf numFmtId="4" fontId="2" fillId="2" borderId="33" xfId="1" applyNumberFormat="1" applyFont="1" applyFill="1" applyBorder="1"/>
    <xf numFmtId="2" fontId="8" fillId="2" borderId="31" xfId="1" applyNumberFormat="1" applyFont="1" applyFill="1" applyBorder="1"/>
    <xf numFmtId="3" fontId="3" fillId="2" borderId="30" xfId="2" applyNumberFormat="1" applyFont="1" applyFill="1" applyBorder="1"/>
    <xf numFmtId="0" fontId="17" fillId="0" borderId="0" xfId="0" applyFont="1" applyAlignment="1">
      <alignment horizontal="left" vertical="center" indent="15"/>
    </xf>
    <xf numFmtId="0" fontId="18" fillId="0" borderId="0" xfId="2" applyFont="1"/>
    <xf numFmtId="0" fontId="19" fillId="0" borderId="0" xfId="0" applyFont="1" applyAlignment="1">
      <alignment horizontal="left" vertical="center" indent="15"/>
    </xf>
  </cellXfs>
  <cellStyles count="3">
    <cellStyle name="Normální" xfId="0" builtinId="0"/>
    <cellStyle name="normální 2" xfId="1"/>
    <cellStyle name="normální_Konečný návrh 2011  příjmy a výdaje" xfId="2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08x3565/Desktop/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>
      <selection activeCell="C1" sqref="C1"/>
    </sheetView>
  </sheetViews>
  <sheetFormatPr defaultRowHeight="12.75" x14ac:dyDescent="0.2"/>
  <cols>
    <col min="1" max="1" width="76.28515625" style="10" customWidth="1"/>
    <col min="2" max="2" width="15.5703125" style="10" customWidth="1"/>
    <col min="3" max="3" width="17.28515625" style="10" customWidth="1"/>
    <col min="4" max="4" width="13.28515625" style="10" customWidth="1"/>
    <col min="5" max="5" width="10.28515625" style="17" customWidth="1"/>
    <col min="6" max="6" width="9.28515625" style="10" customWidth="1"/>
    <col min="7" max="16384" width="9.140625" style="10"/>
  </cols>
  <sheetData>
    <row r="1" spans="1:5" ht="15.75" x14ac:dyDescent="0.25">
      <c r="C1" s="10" t="s">
        <v>75</v>
      </c>
    </row>
    <row r="2" spans="1:5" ht="15.75" x14ac:dyDescent="0.2">
      <c r="B2" s="140" t="s">
        <v>74</v>
      </c>
    </row>
    <row r="3" spans="1:5" ht="15" customHeight="1" x14ac:dyDescent="0.2">
      <c r="B3" s="140" t="s">
        <v>72</v>
      </c>
    </row>
    <row r="4" spans="1:5" ht="17.45" customHeight="1" x14ac:dyDescent="0.2">
      <c r="A4" s="11" t="s">
        <v>70</v>
      </c>
      <c r="B4" s="142" t="s">
        <v>73</v>
      </c>
      <c r="C4" s="141"/>
    </row>
    <row r="5" spans="1:5" ht="18" customHeight="1" thickBot="1" x14ac:dyDescent="0.25">
      <c r="A5" s="12" t="s">
        <v>34</v>
      </c>
      <c r="D5" s="1"/>
    </row>
    <row r="6" spans="1:5" ht="18.75" customHeight="1" x14ac:dyDescent="0.2">
      <c r="A6" s="38"/>
      <c r="B6" s="39" t="s">
        <v>0</v>
      </c>
      <c r="C6" s="40" t="s">
        <v>3</v>
      </c>
      <c r="D6" s="41" t="s">
        <v>4</v>
      </c>
    </row>
    <row r="7" spans="1:5" ht="15.75" x14ac:dyDescent="0.25">
      <c r="A7" s="42" t="s">
        <v>35</v>
      </c>
      <c r="B7" s="43" t="s">
        <v>7</v>
      </c>
      <c r="C7" s="44" t="s">
        <v>2</v>
      </c>
      <c r="D7" s="45" t="s">
        <v>69</v>
      </c>
    </row>
    <row r="8" spans="1:5" ht="16.5" customHeight="1" thickBot="1" x14ac:dyDescent="0.25">
      <c r="A8" s="46"/>
      <c r="B8" s="47" t="s">
        <v>6</v>
      </c>
      <c r="C8" s="48" t="s">
        <v>68</v>
      </c>
      <c r="D8" s="49" t="s">
        <v>5</v>
      </c>
    </row>
    <row r="9" spans="1:5" s="19" customFormat="1" ht="15.75" x14ac:dyDescent="0.25">
      <c r="A9" s="50" t="s">
        <v>36</v>
      </c>
      <c r="B9" s="51">
        <f>B10+B11+B12+B13+B14+B15+B16</f>
        <v>86150</v>
      </c>
      <c r="C9" s="52">
        <f>C10+C11+C12+C13+C14+C15+C16</f>
        <v>88250</v>
      </c>
      <c r="D9" s="53">
        <f>C9/B9*100</f>
        <v>102.43760882182241</v>
      </c>
      <c r="E9" s="18"/>
    </row>
    <row r="10" spans="1:5" s="19" customFormat="1" x14ac:dyDescent="0.2">
      <c r="A10" s="54" t="s">
        <v>37</v>
      </c>
      <c r="B10" s="55">
        <v>12500</v>
      </c>
      <c r="C10" s="56">
        <v>12500</v>
      </c>
      <c r="D10" s="57">
        <f>C10/B10*100</f>
        <v>100</v>
      </c>
      <c r="E10" s="18"/>
    </row>
    <row r="11" spans="1:5" s="19" customFormat="1" x14ac:dyDescent="0.2">
      <c r="A11" s="58" t="s">
        <v>38</v>
      </c>
      <c r="B11" s="55">
        <v>2800</v>
      </c>
      <c r="C11" s="56">
        <v>2400</v>
      </c>
      <c r="D11" s="57">
        <f t="shared" ref="D11:D16" si="0">C11/B11*100</f>
        <v>85.714285714285708</v>
      </c>
      <c r="E11" s="18"/>
    </row>
    <row r="12" spans="1:5" s="19" customFormat="1" x14ac:dyDescent="0.2">
      <c r="A12" s="58" t="s">
        <v>39</v>
      </c>
      <c r="B12" s="55">
        <v>600</v>
      </c>
      <c r="C12" s="56">
        <v>750</v>
      </c>
      <c r="D12" s="57">
        <f t="shared" si="0"/>
        <v>125</v>
      </c>
      <c r="E12" s="18"/>
    </row>
    <row r="13" spans="1:5" s="19" customFormat="1" x14ac:dyDescent="0.2">
      <c r="A13" s="58" t="s">
        <v>40</v>
      </c>
      <c r="B13" s="55">
        <v>13000</v>
      </c>
      <c r="C13" s="56">
        <v>14500</v>
      </c>
      <c r="D13" s="57">
        <f t="shared" si="0"/>
        <v>111.53846153846155</v>
      </c>
      <c r="E13" s="18"/>
    </row>
    <row r="14" spans="1:5" s="19" customFormat="1" x14ac:dyDescent="0.2">
      <c r="A14" s="58" t="s">
        <v>41</v>
      </c>
      <c r="B14" s="55">
        <v>750</v>
      </c>
      <c r="C14" s="56">
        <v>1100</v>
      </c>
      <c r="D14" s="57">
        <f t="shared" si="0"/>
        <v>146.66666666666666</v>
      </c>
      <c r="E14" s="18"/>
    </row>
    <row r="15" spans="1:5" s="19" customFormat="1" x14ac:dyDescent="0.2">
      <c r="A15" s="58" t="s">
        <v>42</v>
      </c>
      <c r="B15" s="55">
        <v>1000</v>
      </c>
      <c r="C15" s="56">
        <v>1500</v>
      </c>
      <c r="D15" s="57">
        <f t="shared" si="0"/>
        <v>150</v>
      </c>
      <c r="E15" s="18"/>
    </row>
    <row r="16" spans="1:5" s="19" customFormat="1" x14ac:dyDescent="0.2">
      <c r="A16" s="58" t="s">
        <v>43</v>
      </c>
      <c r="B16" s="55">
        <v>55500</v>
      </c>
      <c r="C16" s="56">
        <v>55500</v>
      </c>
      <c r="D16" s="57">
        <f t="shared" si="0"/>
        <v>100</v>
      </c>
      <c r="E16" s="18"/>
    </row>
    <row r="17" spans="1:7" x14ac:dyDescent="0.2">
      <c r="A17" s="59"/>
      <c r="B17" s="60"/>
      <c r="C17" s="61"/>
      <c r="D17" s="57"/>
      <c r="G17" s="20"/>
    </row>
    <row r="18" spans="1:7" s="19" customFormat="1" ht="15.75" x14ac:dyDescent="0.25">
      <c r="A18" s="62" t="s">
        <v>44</v>
      </c>
      <c r="B18" s="63">
        <f>B19+B20+B21+B22+B23+B24+B25</f>
        <v>14060</v>
      </c>
      <c r="C18" s="52">
        <f>C19+C20+C21+C22+C23+C24+C25</f>
        <v>20790</v>
      </c>
      <c r="D18" s="53">
        <f>C18/B18*100</f>
        <v>147.86628733997156</v>
      </c>
      <c r="E18" s="18"/>
      <c r="G18" s="21"/>
    </row>
    <row r="19" spans="1:7" s="19" customFormat="1" x14ac:dyDescent="0.2">
      <c r="A19" s="58" t="s">
        <v>45</v>
      </c>
      <c r="B19" s="55">
        <v>1700</v>
      </c>
      <c r="C19" s="56">
        <v>1730</v>
      </c>
      <c r="D19" s="57">
        <f>C19/B19*100</f>
        <v>101.76470588235293</v>
      </c>
      <c r="E19" s="18"/>
      <c r="F19" s="24"/>
      <c r="G19" s="22"/>
    </row>
    <row r="20" spans="1:7" s="19" customFormat="1" x14ac:dyDescent="0.2">
      <c r="A20" s="58" t="s">
        <v>46</v>
      </c>
      <c r="B20" s="55">
        <v>1200</v>
      </c>
      <c r="C20" s="56">
        <v>1200</v>
      </c>
      <c r="D20" s="57">
        <f t="shared" ref="D20:D25" si="1">C20/B20*100</f>
        <v>100</v>
      </c>
      <c r="E20" s="18"/>
      <c r="F20" s="24"/>
      <c r="G20" s="22"/>
    </row>
    <row r="21" spans="1:7" s="19" customFormat="1" x14ac:dyDescent="0.2">
      <c r="A21" s="58" t="s">
        <v>47</v>
      </c>
      <c r="B21" s="55">
        <v>200</v>
      </c>
      <c r="C21" s="56">
        <v>200</v>
      </c>
      <c r="D21" s="57">
        <f t="shared" si="1"/>
        <v>100</v>
      </c>
      <c r="E21" s="18"/>
      <c r="F21" s="24"/>
      <c r="G21" s="22"/>
    </row>
    <row r="22" spans="1:7" s="19" customFormat="1" x14ac:dyDescent="0.2">
      <c r="A22" s="58" t="s">
        <v>48</v>
      </c>
      <c r="B22" s="55">
        <v>10000</v>
      </c>
      <c r="C22" s="56">
        <v>16500</v>
      </c>
      <c r="D22" s="57">
        <f t="shared" si="1"/>
        <v>165</v>
      </c>
      <c r="E22" s="18"/>
      <c r="F22" s="24"/>
      <c r="G22" s="22"/>
    </row>
    <row r="23" spans="1:7" s="19" customFormat="1" x14ac:dyDescent="0.2">
      <c r="A23" s="58" t="s">
        <v>49</v>
      </c>
      <c r="B23" s="55">
        <v>600</v>
      </c>
      <c r="C23" s="56">
        <v>800</v>
      </c>
      <c r="D23" s="57">
        <f t="shared" si="1"/>
        <v>133.33333333333331</v>
      </c>
      <c r="E23" s="18"/>
      <c r="F23" s="24"/>
      <c r="G23" s="23"/>
    </row>
    <row r="24" spans="1:7" s="19" customFormat="1" x14ac:dyDescent="0.2">
      <c r="A24" s="58" t="s">
        <v>50</v>
      </c>
      <c r="B24" s="55">
        <v>60</v>
      </c>
      <c r="C24" s="56">
        <v>60</v>
      </c>
      <c r="D24" s="57">
        <f t="shared" si="1"/>
        <v>100</v>
      </c>
      <c r="E24" s="18"/>
      <c r="F24" s="24"/>
      <c r="G24" s="24"/>
    </row>
    <row r="25" spans="1:7" s="19" customFormat="1" x14ac:dyDescent="0.2">
      <c r="A25" s="58" t="s">
        <v>71</v>
      </c>
      <c r="B25" s="55">
        <v>300</v>
      </c>
      <c r="C25" s="56">
        <v>300</v>
      </c>
      <c r="D25" s="57">
        <f t="shared" si="1"/>
        <v>100</v>
      </c>
      <c r="E25" s="18"/>
    </row>
    <row r="26" spans="1:7" x14ac:dyDescent="0.2">
      <c r="A26" s="59"/>
      <c r="B26" s="60"/>
      <c r="C26" s="61"/>
      <c r="D26" s="57"/>
    </row>
    <row r="27" spans="1:7" s="19" customFormat="1" ht="15.75" x14ac:dyDescent="0.25">
      <c r="A27" s="64" t="s">
        <v>51</v>
      </c>
      <c r="B27" s="65">
        <v>0</v>
      </c>
      <c r="C27" s="66">
        <v>0</v>
      </c>
      <c r="D27" s="67">
        <v>0</v>
      </c>
      <c r="E27" s="18"/>
    </row>
    <row r="28" spans="1:7" x14ac:dyDescent="0.2">
      <c r="A28" s="59"/>
      <c r="B28" s="60"/>
      <c r="C28" s="61"/>
      <c r="D28" s="57"/>
    </row>
    <row r="29" spans="1:7" s="19" customFormat="1" ht="15.75" x14ac:dyDescent="0.25">
      <c r="A29" s="64" t="s">
        <v>52</v>
      </c>
      <c r="B29" s="68">
        <f>B31+B32+B34+B33</f>
        <v>1603646</v>
      </c>
      <c r="C29" s="69">
        <f>C31+C32+C34+C33</f>
        <v>1867157</v>
      </c>
      <c r="D29" s="70">
        <f>C29/B29*100</f>
        <v>116.43199309573309</v>
      </c>
      <c r="E29" s="18"/>
    </row>
    <row r="30" spans="1:7" s="19" customFormat="1" ht="14.25" customHeight="1" x14ac:dyDescent="0.2">
      <c r="A30" s="71" t="s">
        <v>65</v>
      </c>
      <c r="B30" s="72"/>
      <c r="C30" s="73"/>
      <c r="D30" s="74"/>
      <c r="E30" s="18"/>
    </row>
    <row r="31" spans="1:7" s="19" customFormat="1" x14ac:dyDescent="0.2">
      <c r="A31" s="71" t="s">
        <v>53</v>
      </c>
      <c r="B31" s="75">
        <v>61062</v>
      </c>
      <c r="C31" s="75">
        <v>68228</v>
      </c>
      <c r="D31" s="76">
        <f>C31/B31*100</f>
        <v>111.73561298352494</v>
      </c>
      <c r="E31" s="18"/>
    </row>
    <row r="32" spans="1:7" s="19" customFormat="1" x14ac:dyDescent="0.2">
      <c r="A32" s="77" t="s">
        <v>66</v>
      </c>
      <c r="B32" s="72"/>
      <c r="C32" s="73"/>
      <c r="D32" s="78"/>
      <c r="E32" s="18"/>
    </row>
    <row r="33" spans="1:5" s="19" customFormat="1" x14ac:dyDescent="0.2">
      <c r="A33" s="71" t="s">
        <v>67</v>
      </c>
      <c r="B33" s="75">
        <v>312756</v>
      </c>
      <c r="C33" s="73">
        <v>320138</v>
      </c>
      <c r="D33" s="57">
        <f>C33/B33*100</f>
        <v>102.36030643696682</v>
      </c>
      <c r="E33" s="18"/>
    </row>
    <row r="34" spans="1:5" s="19" customFormat="1" ht="14.25" customHeight="1" thickBot="1" x14ac:dyDescent="0.25">
      <c r="A34" s="79" t="s">
        <v>54</v>
      </c>
      <c r="B34" s="80">
        <v>1229828</v>
      </c>
      <c r="C34" s="139">
        <v>1478791</v>
      </c>
      <c r="D34" s="81">
        <f>C34/B34*100</f>
        <v>120.2437251387999</v>
      </c>
      <c r="E34" s="18"/>
    </row>
    <row r="35" spans="1:5" s="19" customFormat="1" ht="18.75" customHeight="1" thickTop="1" thickBot="1" x14ac:dyDescent="0.3">
      <c r="A35" s="82" t="s">
        <v>55</v>
      </c>
      <c r="B35" s="83">
        <f>B9+B18+B29</f>
        <v>1703856</v>
      </c>
      <c r="C35" s="83">
        <f>C9+C18+C29</f>
        <v>1976197</v>
      </c>
      <c r="D35" s="84">
        <f>C35/B35*100</f>
        <v>115.98380379562592</v>
      </c>
      <c r="E35" s="18"/>
    </row>
    <row r="36" spans="1:5" x14ac:dyDescent="0.2">
      <c r="A36" s="13"/>
    </row>
    <row r="37" spans="1:5" x14ac:dyDescent="0.2">
      <c r="A37" s="14"/>
      <c r="B37" s="15"/>
      <c r="C37" s="15"/>
      <c r="D37" s="16"/>
    </row>
    <row r="38" spans="1:5" x14ac:dyDescent="0.2">
      <c r="C38" s="17"/>
    </row>
    <row r="39" spans="1:5" x14ac:dyDescent="0.2">
      <c r="B39" s="17"/>
      <c r="C39" s="17"/>
    </row>
  </sheetData>
  <printOptions horizontalCentered="1"/>
  <pageMargins left="0.39370078740157483" right="0.39370078740157483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9" workbookViewId="0">
      <selection activeCell="E37" sqref="E37"/>
    </sheetView>
  </sheetViews>
  <sheetFormatPr defaultRowHeight="12.75" x14ac:dyDescent="0.2"/>
  <cols>
    <col min="1" max="1" width="9.140625" style="2"/>
    <col min="2" max="2" width="59.28515625" style="2" customWidth="1"/>
    <col min="3" max="3" width="18.85546875" style="2" hidden="1" customWidth="1"/>
    <col min="4" max="4" width="17.5703125" style="2" bestFit="1" customWidth="1"/>
    <col min="5" max="5" width="17.5703125" style="2" customWidth="1"/>
    <col min="6" max="6" width="15.28515625" style="2" customWidth="1"/>
    <col min="7" max="7" width="19.140625" style="2" customWidth="1"/>
    <col min="8" max="8" width="13.5703125" style="2" bestFit="1" customWidth="1"/>
    <col min="9" max="16384" width="9.140625" style="2"/>
  </cols>
  <sheetData>
    <row r="1" spans="1:10" ht="13.5" thickBot="1" x14ac:dyDescent="0.25">
      <c r="C1" s="3"/>
      <c r="D1" s="3"/>
      <c r="E1" s="3"/>
      <c r="F1" s="1" t="s">
        <v>59</v>
      </c>
    </row>
    <row r="2" spans="1:10" ht="28.5" customHeight="1" x14ac:dyDescent="0.2">
      <c r="A2" s="85"/>
      <c r="B2" s="86"/>
      <c r="C2" s="87" t="s">
        <v>60</v>
      </c>
      <c r="D2" s="40" t="s">
        <v>0</v>
      </c>
      <c r="E2" s="40" t="s">
        <v>3</v>
      </c>
      <c r="F2" s="41" t="s">
        <v>4</v>
      </c>
    </row>
    <row r="3" spans="1:10" ht="18" customHeight="1" x14ac:dyDescent="0.3">
      <c r="A3" s="88" t="s">
        <v>8</v>
      </c>
      <c r="B3" s="89"/>
      <c r="C3" s="90" t="s">
        <v>1</v>
      </c>
      <c r="D3" s="44" t="s">
        <v>7</v>
      </c>
      <c r="E3" s="44" t="s">
        <v>2</v>
      </c>
      <c r="F3" s="45" t="s">
        <v>69</v>
      </c>
    </row>
    <row r="4" spans="1:10" ht="18.75" customHeight="1" thickBot="1" x14ac:dyDescent="0.3">
      <c r="A4" s="91"/>
      <c r="B4" s="92"/>
      <c r="C4" s="93" t="s">
        <v>61</v>
      </c>
      <c r="D4" s="48" t="s">
        <v>6</v>
      </c>
      <c r="E4" s="48" t="s">
        <v>68</v>
      </c>
      <c r="F4" s="49" t="s">
        <v>5</v>
      </c>
    </row>
    <row r="5" spans="1:10" x14ac:dyDescent="0.2">
      <c r="A5" s="94" t="s">
        <v>9</v>
      </c>
      <c r="B5" s="95"/>
      <c r="C5" s="96"/>
      <c r="D5" s="96"/>
      <c r="E5" s="96"/>
      <c r="F5" s="130"/>
    </row>
    <row r="6" spans="1:10" s="4" customFormat="1" x14ac:dyDescent="0.2">
      <c r="A6" s="97" t="s">
        <v>10</v>
      </c>
      <c r="B6" s="98" t="s">
        <v>11</v>
      </c>
      <c r="C6" s="99" t="e">
        <f>C7+C8</f>
        <v>#REF!</v>
      </c>
      <c r="D6" s="100">
        <f>D7+D8</f>
        <v>15411</v>
      </c>
      <c r="E6" s="100">
        <f>E7+E8</f>
        <v>7499</v>
      </c>
      <c r="F6" s="131">
        <f>E6/D6*100</f>
        <v>48.660048017649729</v>
      </c>
    </row>
    <row r="7" spans="1:10" s="4" customFormat="1" x14ac:dyDescent="0.2">
      <c r="A7" s="101"/>
      <c r="B7" s="102" t="s">
        <v>12</v>
      </c>
      <c r="C7" s="103" t="e">
        <f>#REF!</f>
        <v>#REF!</v>
      </c>
      <c r="D7" s="104">
        <v>6411</v>
      </c>
      <c r="E7" s="104">
        <v>7499</v>
      </c>
      <c r="F7" s="132">
        <f t="shared" ref="F7:F41" si="0">E7/D7*100</f>
        <v>116.9708313835595</v>
      </c>
    </row>
    <row r="8" spans="1:10" s="4" customFormat="1" x14ac:dyDescent="0.2">
      <c r="A8" s="101"/>
      <c r="B8" s="102" t="s">
        <v>58</v>
      </c>
      <c r="C8" s="103"/>
      <c r="D8" s="104">
        <v>9000</v>
      </c>
      <c r="E8" s="104">
        <v>0</v>
      </c>
      <c r="F8" s="132">
        <f t="shared" si="0"/>
        <v>0</v>
      </c>
    </row>
    <row r="9" spans="1:10" s="4" customFormat="1" x14ac:dyDescent="0.2">
      <c r="A9" s="97" t="s">
        <v>13</v>
      </c>
      <c r="B9" s="98" t="s">
        <v>14</v>
      </c>
      <c r="C9" s="99" t="e">
        <f>C10+C11</f>
        <v>#REF!</v>
      </c>
      <c r="D9" s="100">
        <f>D10+D11</f>
        <v>163332</v>
      </c>
      <c r="E9" s="100">
        <f>E10+E11</f>
        <v>131598</v>
      </c>
      <c r="F9" s="131">
        <f t="shared" si="0"/>
        <v>80.570861802953502</v>
      </c>
    </row>
    <row r="10" spans="1:10" s="4" customFormat="1" x14ac:dyDescent="0.2">
      <c r="A10" s="101"/>
      <c r="B10" s="102" t="s">
        <v>12</v>
      </c>
      <c r="C10" s="103" t="e">
        <f>#REF!</f>
        <v>#REF!</v>
      </c>
      <c r="D10" s="104">
        <v>51500</v>
      </c>
      <c r="E10" s="104">
        <v>49400</v>
      </c>
      <c r="F10" s="132">
        <f t="shared" si="0"/>
        <v>95.922330097087382</v>
      </c>
    </row>
    <row r="11" spans="1:10" s="4" customFormat="1" x14ac:dyDescent="0.2">
      <c r="A11" s="101"/>
      <c r="B11" s="102" t="s">
        <v>58</v>
      </c>
      <c r="C11" s="103"/>
      <c r="D11" s="104">
        <v>111832</v>
      </c>
      <c r="E11" s="104">
        <v>82198</v>
      </c>
      <c r="F11" s="132">
        <f t="shared" si="0"/>
        <v>73.501323413691964</v>
      </c>
    </row>
    <row r="12" spans="1:10" s="4" customFormat="1" x14ac:dyDescent="0.2">
      <c r="A12" s="97" t="s">
        <v>15</v>
      </c>
      <c r="B12" s="98" t="s">
        <v>16</v>
      </c>
      <c r="C12" s="99" t="e">
        <f>C13+C14</f>
        <v>#REF!</v>
      </c>
      <c r="D12" s="100">
        <f>D13+D14</f>
        <v>48405</v>
      </c>
      <c r="E12" s="100">
        <f>E13+E14</f>
        <v>32100</v>
      </c>
      <c r="F12" s="131">
        <f t="shared" si="0"/>
        <v>66.315463278586932</v>
      </c>
    </row>
    <row r="13" spans="1:10" s="4" customFormat="1" x14ac:dyDescent="0.2">
      <c r="A13" s="101"/>
      <c r="B13" s="102" t="s">
        <v>12</v>
      </c>
      <c r="C13" s="103" t="e">
        <f>#REF!</f>
        <v>#REF!</v>
      </c>
      <c r="D13" s="104">
        <v>21805</v>
      </c>
      <c r="E13" s="104">
        <v>18900</v>
      </c>
      <c r="F13" s="132">
        <f t="shared" si="0"/>
        <v>86.677367576243981</v>
      </c>
    </row>
    <row r="14" spans="1:10" s="4" customFormat="1" x14ac:dyDescent="0.2">
      <c r="A14" s="101"/>
      <c r="B14" s="102" t="s">
        <v>58</v>
      </c>
      <c r="C14" s="103"/>
      <c r="D14" s="104">
        <v>26600</v>
      </c>
      <c r="E14" s="104">
        <v>13200</v>
      </c>
      <c r="F14" s="132">
        <f t="shared" si="0"/>
        <v>49.624060150375939</v>
      </c>
    </row>
    <row r="15" spans="1:10" s="4" customFormat="1" x14ac:dyDescent="0.2">
      <c r="A15" s="97" t="s">
        <v>17</v>
      </c>
      <c r="B15" s="98" t="s">
        <v>18</v>
      </c>
      <c r="C15" s="99" t="e">
        <f>C16+C17</f>
        <v>#REF!</v>
      </c>
      <c r="D15" s="100">
        <f>D16+D17</f>
        <v>374102</v>
      </c>
      <c r="E15" s="100">
        <f>E16+E17</f>
        <v>681046</v>
      </c>
      <c r="F15" s="131">
        <f t="shared" si="0"/>
        <v>182.04821145035311</v>
      </c>
    </row>
    <row r="16" spans="1:10" s="4" customFormat="1" x14ac:dyDescent="0.2">
      <c r="A16" s="101"/>
      <c r="B16" s="102" t="s">
        <v>12</v>
      </c>
      <c r="C16" s="103" t="e">
        <f>#REF!</f>
        <v>#REF!</v>
      </c>
      <c r="D16" s="104">
        <v>171551</v>
      </c>
      <c r="E16" s="104">
        <v>178616</v>
      </c>
      <c r="F16" s="132">
        <f t="shared" si="0"/>
        <v>104.11830884110265</v>
      </c>
      <c r="G16" s="9"/>
      <c r="H16" s="9"/>
      <c r="I16" s="9"/>
      <c r="J16" s="9"/>
    </row>
    <row r="17" spans="1:9" s="4" customFormat="1" x14ac:dyDescent="0.2">
      <c r="A17" s="101"/>
      <c r="B17" s="102" t="s">
        <v>58</v>
      </c>
      <c r="C17" s="103"/>
      <c r="D17" s="104">
        <v>202551</v>
      </c>
      <c r="E17" s="104">
        <v>502430</v>
      </c>
      <c r="F17" s="132">
        <f t="shared" si="0"/>
        <v>248.05110811598067</v>
      </c>
    </row>
    <row r="18" spans="1:9" s="4" customFormat="1" x14ac:dyDescent="0.2">
      <c r="A18" s="97" t="s">
        <v>19</v>
      </c>
      <c r="B18" s="98" t="s">
        <v>20</v>
      </c>
      <c r="C18" s="99" t="e">
        <f>C19+C20</f>
        <v>#REF!</v>
      </c>
      <c r="D18" s="100">
        <f>D19+D20</f>
        <v>186958</v>
      </c>
      <c r="E18" s="100">
        <f>E19+E20</f>
        <v>86859</v>
      </c>
      <c r="F18" s="131">
        <f t="shared" si="0"/>
        <v>46.459097765273484</v>
      </c>
    </row>
    <row r="19" spans="1:9" s="4" customFormat="1" x14ac:dyDescent="0.2">
      <c r="A19" s="101"/>
      <c r="B19" s="102" t="s">
        <v>12</v>
      </c>
      <c r="C19" s="103" t="e">
        <f>#REF!</f>
        <v>#REF!</v>
      </c>
      <c r="D19" s="104">
        <v>86478</v>
      </c>
      <c r="E19" s="104">
        <v>78658</v>
      </c>
      <c r="F19" s="132">
        <f t="shared" si="0"/>
        <v>90.957237678947251</v>
      </c>
      <c r="I19" s="5"/>
    </row>
    <row r="20" spans="1:9" s="4" customFormat="1" x14ac:dyDescent="0.2">
      <c r="A20" s="101"/>
      <c r="B20" s="102" t="s">
        <v>58</v>
      </c>
      <c r="C20" s="103"/>
      <c r="D20" s="104">
        <v>100480</v>
      </c>
      <c r="E20" s="104">
        <v>8201</v>
      </c>
      <c r="F20" s="132">
        <f t="shared" si="0"/>
        <v>8.161823248407643</v>
      </c>
      <c r="I20" s="5"/>
    </row>
    <row r="21" spans="1:9" s="4" customFormat="1" x14ac:dyDescent="0.2">
      <c r="A21" s="97" t="s">
        <v>21</v>
      </c>
      <c r="B21" s="98" t="s">
        <v>22</v>
      </c>
      <c r="C21" s="99" t="e">
        <f>C22+C23</f>
        <v>#REF!</v>
      </c>
      <c r="D21" s="100">
        <f>D22+D23</f>
        <v>26975</v>
      </c>
      <c r="E21" s="100">
        <f>E22+E23</f>
        <v>24457</v>
      </c>
      <c r="F21" s="131">
        <f t="shared" si="0"/>
        <v>90.665430954587578</v>
      </c>
      <c r="I21" s="5"/>
    </row>
    <row r="22" spans="1:9" s="4" customFormat="1" x14ac:dyDescent="0.2">
      <c r="A22" s="101"/>
      <c r="B22" s="102" t="s">
        <v>12</v>
      </c>
      <c r="C22" s="103" t="e">
        <f>#REF!</f>
        <v>#REF!</v>
      </c>
      <c r="D22" s="104">
        <v>19525</v>
      </c>
      <c r="E22" s="104">
        <v>19736</v>
      </c>
      <c r="F22" s="132">
        <f t="shared" si="0"/>
        <v>101.08066581306019</v>
      </c>
      <c r="I22" s="6"/>
    </row>
    <row r="23" spans="1:9" s="4" customFormat="1" x14ac:dyDescent="0.2">
      <c r="A23" s="101"/>
      <c r="B23" s="102" t="s">
        <v>58</v>
      </c>
      <c r="C23" s="103"/>
      <c r="D23" s="104">
        <v>7450</v>
      </c>
      <c r="E23" s="104">
        <v>4721</v>
      </c>
      <c r="F23" s="132">
        <f t="shared" si="0"/>
        <v>63.369127516778519</v>
      </c>
      <c r="I23" s="5"/>
    </row>
    <row r="24" spans="1:9" s="4" customFormat="1" x14ac:dyDescent="0.2">
      <c r="A24" s="97" t="s">
        <v>23</v>
      </c>
      <c r="B24" s="98" t="s">
        <v>24</v>
      </c>
      <c r="C24" s="99" t="e">
        <f>C25+C26</f>
        <v>#REF!</v>
      </c>
      <c r="D24" s="100">
        <f>D25+D26</f>
        <v>11740</v>
      </c>
      <c r="E24" s="100">
        <f>E25+E26</f>
        <v>19791</v>
      </c>
      <c r="F24" s="131">
        <f t="shared" si="0"/>
        <v>168.57751277683136</v>
      </c>
      <c r="I24" s="5"/>
    </row>
    <row r="25" spans="1:9" s="4" customFormat="1" x14ac:dyDescent="0.2">
      <c r="A25" s="101"/>
      <c r="B25" s="102" t="s">
        <v>12</v>
      </c>
      <c r="C25" s="103" t="e">
        <f>#REF!</f>
        <v>#REF!</v>
      </c>
      <c r="D25" s="104">
        <v>7740</v>
      </c>
      <c r="E25" s="104">
        <v>13290</v>
      </c>
      <c r="F25" s="132">
        <f t="shared" si="0"/>
        <v>171.70542635658913</v>
      </c>
    </row>
    <row r="26" spans="1:9" s="4" customFormat="1" x14ac:dyDescent="0.2">
      <c r="A26" s="101"/>
      <c r="B26" s="102" t="s">
        <v>58</v>
      </c>
      <c r="C26" s="103"/>
      <c r="D26" s="104">
        <v>4000</v>
      </c>
      <c r="E26" s="104">
        <v>6501</v>
      </c>
      <c r="F26" s="132">
        <f t="shared" si="0"/>
        <v>162.52500000000001</v>
      </c>
      <c r="G26" s="9"/>
    </row>
    <row r="27" spans="1:9" s="4" customFormat="1" x14ac:dyDescent="0.2">
      <c r="A27" s="97" t="s">
        <v>25</v>
      </c>
      <c r="B27" s="98" t="s">
        <v>26</v>
      </c>
      <c r="C27" s="99" t="e">
        <f>C28+C29</f>
        <v>#REF!</v>
      </c>
      <c r="D27" s="100">
        <f>D28+D29</f>
        <v>659687</v>
      </c>
      <c r="E27" s="100">
        <f>E28+E29</f>
        <v>674571</v>
      </c>
      <c r="F27" s="131">
        <f t="shared" si="0"/>
        <v>102.25622151111058</v>
      </c>
    </row>
    <row r="28" spans="1:9" s="4" customFormat="1" x14ac:dyDescent="0.2">
      <c r="A28" s="101"/>
      <c r="B28" s="102" t="s">
        <v>12</v>
      </c>
      <c r="C28" s="103" t="e">
        <f>#REF!</f>
        <v>#REF!</v>
      </c>
      <c r="D28" s="104">
        <v>14100</v>
      </c>
      <c r="E28" s="104">
        <v>13650</v>
      </c>
      <c r="F28" s="132">
        <f t="shared" si="0"/>
        <v>96.808510638297875</v>
      </c>
    </row>
    <row r="29" spans="1:9" s="4" customFormat="1" x14ac:dyDescent="0.2">
      <c r="A29" s="101"/>
      <c r="B29" s="102" t="s">
        <v>58</v>
      </c>
      <c r="C29" s="103"/>
      <c r="D29" s="104">
        <v>645587</v>
      </c>
      <c r="E29" s="104">
        <v>660921</v>
      </c>
      <c r="F29" s="132">
        <f t="shared" si="0"/>
        <v>102.37520272248358</v>
      </c>
    </row>
    <row r="30" spans="1:9" s="4" customFormat="1" x14ac:dyDescent="0.2">
      <c r="A30" s="97" t="s">
        <v>27</v>
      </c>
      <c r="B30" s="98" t="s">
        <v>28</v>
      </c>
      <c r="C30" s="99" t="e">
        <f>C31+C32</f>
        <v>#REF!</v>
      </c>
      <c r="D30" s="100">
        <f>D31+D32</f>
        <v>316966</v>
      </c>
      <c r="E30" s="100">
        <f>E31+E32</f>
        <v>417816</v>
      </c>
      <c r="F30" s="131">
        <f t="shared" si="0"/>
        <v>131.81729270647324</v>
      </c>
    </row>
    <row r="31" spans="1:9" s="4" customFormat="1" x14ac:dyDescent="0.2">
      <c r="A31" s="101"/>
      <c r="B31" s="102" t="s">
        <v>12</v>
      </c>
      <c r="C31" s="103" t="e">
        <f>#REF!</f>
        <v>#REF!</v>
      </c>
      <c r="D31" s="104">
        <v>269953</v>
      </c>
      <c r="E31" s="104">
        <v>285485</v>
      </c>
      <c r="F31" s="132">
        <f t="shared" si="0"/>
        <v>105.75359414416583</v>
      </c>
      <c r="G31" s="9"/>
      <c r="H31" s="5"/>
    </row>
    <row r="32" spans="1:9" s="4" customFormat="1" x14ac:dyDescent="0.2">
      <c r="A32" s="101"/>
      <c r="B32" s="102" t="s">
        <v>58</v>
      </c>
      <c r="C32" s="103"/>
      <c r="D32" s="104">
        <v>47013</v>
      </c>
      <c r="E32" s="104">
        <v>132331</v>
      </c>
      <c r="F32" s="132">
        <f t="shared" si="0"/>
        <v>281.47746368025867</v>
      </c>
      <c r="G32" s="9"/>
      <c r="H32" s="5"/>
    </row>
    <row r="33" spans="1:10" s="4" customFormat="1" x14ac:dyDescent="0.2">
      <c r="A33" s="97" t="s">
        <v>29</v>
      </c>
      <c r="B33" s="98" t="s">
        <v>30</v>
      </c>
      <c r="C33" s="99" t="e">
        <f>C34+C35</f>
        <v>#REF!</v>
      </c>
      <c r="D33" s="100">
        <f>D34+D35</f>
        <v>280</v>
      </c>
      <c r="E33" s="100">
        <f>E34+E35</f>
        <v>460</v>
      </c>
      <c r="F33" s="131">
        <f t="shared" si="0"/>
        <v>164.28571428571428</v>
      </c>
      <c r="G33" s="9"/>
      <c r="H33" s="25"/>
    </row>
    <row r="34" spans="1:10" s="4" customFormat="1" x14ac:dyDescent="0.2">
      <c r="A34" s="101"/>
      <c r="B34" s="102" t="s">
        <v>12</v>
      </c>
      <c r="C34" s="103" t="e">
        <f>#REF!</f>
        <v>#REF!</v>
      </c>
      <c r="D34" s="104">
        <v>280</v>
      </c>
      <c r="E34" s="104">
        <v>460</v>
      </c>
      <c r="F34" s="132">
        <f t="shared" si="0"/>
        <v>164.28571428571428</v>
      </c>
      <c r="G34" s="9"/>
      <c r="H34" s="5"/>
    </row>
    <row r="35" spans="1:10" s="4" customFormat="1" ht="13.5" thickBot="1" x14ac:dyDescent="0.25">
      <c r="A35" s="105"/>
      <c r="B35" s="106" t="s">
        <v>58</v>
      </c>
      <c r="C35" s="107"/>
      <c r="D35" s="108">
        <v>0</v>
      </c>
      <c r="E35" s="108">
        <v>0</v>
      </c>
      <c r="F35" s="133">
        <v>0</v>
      </c>
      <c r="G35" s="9"/>
      <c r="H35" s="5"/>
      <c r="I35" s="5"/>
      <c r="J35" s="5"/>
    </row>
    <row r="36" spans="1:10" s="4" customFormat="1" ht="16.5" thickTop="1" x14ac:dyDescent="0.25">
      <c r="A36" s="109"/>
      <c r="B36" s="110" t="s">
        <v>31</v>
      </c>
      <c r="C36" s="111" t="e">
        <f t="shared" ref="C36:E37" si="1">C7+C10+C13+C16+C19+C22+C25+C28+C31+C34</f>
        <v>#REF!</v>
      </c>
      <c r="D36" s="112">
        <f t="shared" si="1"/>
        <v>649343</v>
      </c>
      <c r="E36" s="112">
        <f t="shared" si="1"/>
        <v>665694</v>
      </c>
      <c r="F36" s="134">
        <f t="shared" si="0"/>
        <v>102.51808366302555</v>
      </c>
      <c r="G36" s="26"/>
      <c r="H36" s="35"/>
      <c r="I36" s="5"/>
      <c r="J36" s="5"/>
    </row>
    <row r="37" spans="1:10" s="7" customFormat="1" ht="16.5" thickBot="1" x14ac:dyDescent="0.3">
      <c r="A37" s="113"/>
      <c r="B37" s="114" t="s">
        <v>62</v>
      </c>
      <c r="C37" s="115">
        <f t="shared" si="1"/>
        <v>0</v>
      </c>
      <c r="D37" s="116">
        <f t="shared" si="1"/>
        <v>1154513</v>
      </c>
      <c r="E37" s="116">
        <f t="shared" si="1"/>
        <v>1410503</v>
      </c>
      <c r="F37" s="135">
        <f t="shared" si="0"/>
        <v>122.17298549258433</v>
      </c>
      <c r="G37" s="27"/>
      <c r="H37" s="35"/>
      <c r="I37" s="36"/>
      <c r="J37" s="36"/>
    </row>
    <row r="38" spans="1:10" ht="17.25" thickTop="1" thickBot="1" x14ac:dyDescent="0.3">
      <c r="A38" s="117" t="s">
        <v>32</v>
      </c>
      <c r="B38" s="118" t="s">
        <v>33</v>
      </c>
      <c r="C38" s="119" t="e">
        <f>SUM(C36:C37)</f>
        <v>#REF!</v>
      </c>
      <c r="D38" s="119">
        <f>SUM(D36:D37)</f>
        <v>1803856</v>
      </c>
      <c r="E38" s="119">
        <f>SUM(E36:E37)</f>
        <v>2076197</v>
      </c>
      <c r="F38" s="136">
        <f t="shared" si="0"/>
        <v>115.09771289947757</v>
      </c>
      <c r="G38" s="8"/>
      <c r="H38" s="35"/>
      <c r="I38" s="37"/>
      <c r="J38" s="37"/>
    </row>
    <row r="39" spans="1:10" ht="17.25" thickTop="1" thickBot="1" x14ac:dyDescent="0.3">
      <c r="A39" s="120"/>
      <c r="B39" s="121" t="s">
        <v>56</v>
      </c>
      <c r="C39" s="122" t="e">
        <f>'[1]Příjmy    '!#REF!-Výdaje!C38</f>
        <v>#REF!</v>
      </c>
      <c r="D39" s="122">
        <f>Příjmy!B35-Výdaje!D38</f>
        <v>-100000</v>
      </c>
      <c r="E39" s="122">
        <f>Příjmy!C35-Výdaje!E38</f>
        <v>-100000</v>
      </c>
      <c r="F39" s="137">
        <f t="shared" si="0"/>
        <v>100</v>
      </c>
      <c r="G39" s="28"/>
      <c r="H39" s="28"/>
    </row>
    <row r="40" spans="1:10" ht="16.5" thickTop="1" x14ac:dyDescent="0.25">
      <c r="A40" s="123"/>
      <c r="B40" s="124" t="s">
        <v>57</v>
      </c>
      <c r="C40" s="125" t="e">
        <f>#REF!+#REF!+C41+C42</f>
        <v>#REF!</v>
      </c>
      <c r="D40" s="125">
        <f>D41</f>
        <v>100000</v>
      </c>
      <c r="E40" s="125">
        <v>100000</v>
      </c>
      <c r="F40" s="134">
        <f t="shared" si="0"/>
        <v>100</v>
      </c>
      <c r="G40" s="28"/>
      <c r="H40" s="28"/>
    </row>
    <row r="41" spans="1:10" x14ac:dyDescent="0.2">
      <c r="A41" s="126"/>
      <c r="B41" s="127" t="s">
        <v>63</v>
      </c>
      <c r="C41" s="104"/>
      <c r="D41" s="104">
        <v>100000</v>
      </c>
      <c r="E41" s="104">
        <v>100000</v>
      </c>
      <c r="F41" s="132">
        <f t="shared" si="0"/>
        <v>100</v>
      </c>
      <c r="G41" s="29"/>
      <c r="H41" s="30"/>
    </row>
    <row r="42" spans="1:10" ht="15.75" thickBot="1" x14ac:dyDescent="0.25">
      <c r="A42" s="128"/>
      <c r="B42" s="92" t="s">
        <v>64</v>
      </c>
      <c r="C42" s="129">
        <v>0</v>
      </c>
      <c r="D42" s="129"/>
      <c r="E42" s="129"/>
      <c r="F42" s="138"/>
      <c r="G42" s="30"/>
      <c r="H42" s="30"/>
    </row>
    <row r="44" spans="1:10" x14ac:dyDescent="0.2">
      <c r="B44" s="31"/>
      <c r="C44" s="31"/>
      <c r="D44" s="32"/>
      <c r="E44" s="32"/>
      <c r="F44" s="33"/>
      <c r="G44" s="33"/>
    </row>
    <row r="45" spans="1:10" ht="15.75" x14ac:dyDescent="0.25">
      <c r="B45" s="31"/>
      <c r="C45" s="31"/>
      <c r="D45" s="34"/>
      <c r="E45" s="34"/>
    </row>
    <row r="47" spans="1:10" x14ac:dyDescent="0.2">
      <c r="C47" s="8"/>
      <c r="D47" s="8"/>
      <c r="E47" s="8"/>
    </row>
  </sheetData>
  <printOptions horizontalCentered="1"/>
  <pageMargins left="0.39370078740157483" right="0.39370078740157483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2017-02-16T09:09:34Z</cp:lastPrinted>
  <dcterms:created xsi:type="dcterms:W3CDTF">2014-06-06T09:29:24Z</dcterms:created>
  <dcterms:modified xsi:type="dcterms:W3CDTF">2017-02-16T09:10:51Z</dcterms:modified>
</cp:coreProperties>
</file>