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ac2d469f-507e-427c-9307-f9bd72e842f7/"/>
    </mc:Choice>
  </mc:AlternateContent>
  <xr:revisionPtr revIDLastSave="0" documentId="13_ncr:1_{67FD47CE-D7C9-4C7A-AA51-BB4DF954432E}" xr6:coauthVersionLast="47" xr6:coauthVersionMax="47" xr10:uidLastSave="{00000000-0000-0000-0000-000000000000}"/>
  <bookViews>
    <workbookView xWindow="-120" yWindow="-120" windowWidth="29040" windowHeight="17640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Příjmy!$A$1:$D$40</definedName>
    <definedName name="_xlnm.Print_Area" localSheetId="1">Výdaje!$A$1:$F$43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8" i="29" l="1"/>
  <c r="C21" i="29"/>
  <c r="B40" i="29" l="1"/>
  <c r="E36" i="30"/>
  <c r="C33" i="29"/>
  <c r="B33" i="29"/>
  <c r="B21" i="29"/>
  <c r="C13" i="29"/>
  <c r="B13" i="29"/>
  <c r="E37" i="30"/>
  <c r="E38" i="30" s="1"/>
  <c r="C40" i="29" l="1"/>
  <c r="E39" i="30"/>
  <c r="D33" i="30"/>
  <c r="D30" i="30"/>
  <c r="D27" i="30"/>
  <c r="D24" i="30"/>
  <c r="D21" i="30"/>
  <c r="D18" i="30"/>
  <c r="D15" i="30"/>
  <c r="D12" i="30"/>
  <c r="D9" i="30"/>
  <c r="D6" i="30"/>
  <c r="E33" i="30" l="1"/>
  <c r="E6" i="30"/>
  <c r="D36" i="30" l="1"/>
  <c r="F6" i="30" l="1"/>
  <c r="C40" i="30" l="1"/>
  <c r="D37" i="30"/>
  <c r="D38" i="30" s="1"/>
  <c r="C37" i="30"/>
  <c r="F34" i="30"/>
  <c r="C34" i="30"/>
  <c r="C33" i="30" s="1"/>
  <c r="F32" i="30"/>
  <c r="F31" i="30"/>
  <c r="C31" i="30"/>
  <c r="C30" i="30" s="1"/>
  <c r="E30" i="30"/>
  <c r="F29" i="30"/>
  <c r="F28" i="30"/>
  <c r="C28" i="30"/>
  <c r="C27" i="30" s="1"/>
  <c r="E27" i="30"/>
  <c r="F25" i="30"/>
  <c r="C25" i="30"/>
  <c r="C24" i="30" s="1"/>
  <c r="E24" i="30"/>
  <c r="F22" i="30"/>
  <c r="C22" i="30"/>
  <c r="C21" i="30" s="1"/>
  <c r="E21" i="30"/>
  <c r="F19" i="30"/>
  <c r="C19" i="30"/>
  <c r="C18" i="30" s="1"/>
  <c r="E18" i="30"/>
  <c r="F17" i="30"/>
  <c r="F16" i="30"/>
  <c r="C16" i="30"/>
  <c r="C15" i="30" s="1"/>
  <c r="E15" i="30"/>
  <c r="F14" i="30"/>
  <c r="F13" i="30"/>
  <c r="C13" i="30"/>
  <c r="C12" i="30" s="1"/>
  <c r="E12" i="30"/>
  <c r="F11" i="30"/>
  <c r="F10" i="30"/>
  <c r="C10" i="30"/>
  <c r="E9" i="30"/>
  <c r="F8" i="30"/>
  <c r="F7" i="30"/>
  <c r="C7" i="30"/>
  <c r="C6" i="30" s="1"/>
  <c r="D38" i="29"/>
  <c r="D37" i="29"/>
  <c r="D35" i="29"/>
  <c r="D27" i="29"/>
  <c r="D26" i="29"/>
  <c r="D25" i="29"/>
  <c r="D24" i="29"/>
  <c r="D23" i="29"/>
  <c r="D22" i="29"/>
  <c r="D19" i="29"/>
  <c r="D18" i="29"/>
  <c r="D17" i="29"/>
  <c r="D16" i="29"/>
  <c r="D15" i="29"/>
  <c r="D14" i="29"/>
  <c r="D39" i="30" l="1"/>
  <c r="F39" i="30" s="1"/>
  <c r="F18" i="30"/>
  <c r="F24" i="30"/>
  <c r="D21" i="29"/>
  <c r="F33" i="30"/>
  <c r="F9" i="30"/>
  <c r="D33" i="29"/>
  <c r="F15" i="30"/>
  <c r="F21" i="30"/>
  <c r="F30" i="30"/>
  <c r="C36" i="30"/>
  <c r="C38" i="30" s="1"/>
  <c r="C39" i="30" s="1"/>
  <c r="C9" i="30"/>
  <c r="F12" i="30"/>
  <c r="F27" i="30"/>
  <c r="F37" i="30"/>
  <c r="F36" i="30"/>
  <c r="D13" i="29"/>
  <c r="D40" i="29" l="1"/>
  <c r="F38" i="30"/>
</calcChain>
</file>

<file path=xl/sharedStrings.xml><?xml version="1.0" encoding="utf-8"?>
<sst xmlns="http://schemas.openxmlformats.org/spreadsheetml/2006/main" count="111" uniqueCount="78">
  <si>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</si>
  <si>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</si>
  <si>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</si>
  <si>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</si>
  <si>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</si>
  <si>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</si>
  <si>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</si>
  <si>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</si>
  <si>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</si>
  <si>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</si>
  <si>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</si>
  <si>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</si>
  <si>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</si>
  <si>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</si>
  <si>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</si>
  <si>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</si>
  <si>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</si>
  <si>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</si>
  <si>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</si>
  <si>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</si>
  <si>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</si>
  <si>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</si>
  <si>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</si>
  <si>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</si>
  <si>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</si>
  <si>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</si>
  <si>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</si>
  <si>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</si>
  <si>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</si>
  <si>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</si>
  <si>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</si>
  <si>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</si>
  <si>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</si>
  <si>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</si>
  <si>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</si>
  <si>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</si>
  <si>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</si>
  <si>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</si>
  <si>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</si>
  <si>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</si>
  <si>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</si>
  <si>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</si>
  <si>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</si>
  <si>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</si>
  <si>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</si>
  <si>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</si>
  <si>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</si>
  <si>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</si>
  <si>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</si>
  <si>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</si>
  <si>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</si>
  <si>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</si>
  <si>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</si>
  <si>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</si>
  <si>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</si>
  <si>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</si>
  <si>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</si>
  <si>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</si>
  <si>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</si>
  <si>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</si>
  <si>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</si>
  <si>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</si>
  <si>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</si>
  <si>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</si>
  <si>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</si>
  <si>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</si>
  <si>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</si>
  <si>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</si>
  <si>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</si>
  <si>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x</t>
  </si>
  <si>
    <t>na rok 2024</t>
  </si>
  <si>
    <t>Návrh Rozpočtu městské části Praha 8 na rok 2025</t>
  </si>
  <si>
    <t>na rok 2025</t>
  </si>
  <si>
    <t>2025/2024</t>
  </si>
  <si>
    <t xml:space="preserve">           pol. 2460 - splátky půjček</t>
  </si>
  <si>
    <t>Zastupitelstva městské části Praha 8</t>
  </si>
  <si>
    <t>ze dne 26. února 2025</t>
  </si>
  <si>
    <t>usnesení č. Usn ZMC 002/2025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</si>
</sst>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  <font>
      <b/>
      <sz val="12"/>
      <color rgb="FFFF0000"/>
      <name val="Arial CE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9">
    <xf numFmtId="0" fontId="0" fillId="0" borderId="0" xfId="0"/>
    <xf numFmtId="0" fontId="10" fillId="0" borderId="0" xfId="1" applyFont="1"/>
    <xf numFmtId="0" fontId="7" fillId="0" borderId="0" xfId="1" applyFont="1"/>
    <xf numFmtId="0" fontId="13" fillId="0" borderId="0" xfId="1" applyFont="1"/>
    <xf numFmtId="0" fontId="1" fillId="0" borderId="0" xfId="2"/>
    <xf numFmtId="0" fontId="3" fillId="0" borderId="0" xfId="2" applyFont="1"/>
    <xf numFmtId="164" fontId="3" fillId="0" borderId="0" xfId="2" applyNumberFormat="1" applyFont="1"/>
    <xf numFmtId="3" fontId="4" fillId="0" borderId="0" xfId="2" applyNumberFormat="1" applyFont="1"/>
    <xf numFmtId="3" fontId="2" fillId="0" borderId="0" xfId="1" applyNumberFormat="1" applyFont="1" applyAlignment="1">
      <alignment horizontal="right"/>
    </xf>
    <xf numFmtId="3" fontId="3" fillId="0" borderId="0" xfId="2" applyNumberFormat="1" applyFont="1"/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1" fillId="0" borderId="0" xfId="1"/>
    <xf numFmtId="3" fontId="16" fillId="0" borderId="0" xfId="1" applyNumberFormat="1" applyFont="1"/>
    <xf numFmtId="3" fontId="15" fillId="0" borderId="0" xfId="1" applyNumberFormat="1" applyFont="1"/>
    <xf numFmtId="3" fontId="7" fillId="0" borderId="0" xfId="1" applyNumberFormat="1" applyFont="1"/>
    <xf numFmtId="3" fontId="7" fillId="3" borderId="12" xfId="1" applyNumberFormat="1" applyFont="1" applyFill="1" applyBorder="1"/>
    <xf numFmtId="3" fontId="1" fillId="3" borderId="14" xfId="1" applyNumberFormat="1" applyFill="1" applyBorder="1"/>
    <xf numFmtId="3" fontId="4" fillId="3" borderId="35" xfId="1" applyNumberFormat="1" applyFont="1" applyFill="1" applyBorder="1"/>
    <xf numFmtId="3" fontId="2" fillId="3" borderId="30" xfId="1" applyNumberFormat="1" applyFont="1" applyFill="1" applyBorder="1"/>
    <xf numFmtId="3" fontId="2" fillId="3" borderId="38" xfId="1" applyNumberFormat="1" applyFont="1" applyFill="1" applyBorder="1"/>
    <xf numFmtId="3" fontId="2" fillId="3" borderId="32" xfId="1" applyNumberFormat="1" applyFont="1" applyFill="1" applyBorder="1"/>
    <xf numFmtId="3" fontId="2" fillId="3" borderId="34" xfId="1" applyNumberFormat="1" applyFont="1" applyFill="1" applyBorder="1"/>
    <xf numFmtId="3" fontId="1" fillId="3" borderId="15" xfId="1" applyNumberFormat="1" applyFill="1" applyBorder="1"/>
    <xf numFmtId="3" fontId="1" fillId="3" borderId="22" xfId="1" applyNumberForma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1" xfId="2" applyFont="1" applyFill="1" applyBorder="1"/>
    <xf numFmtId="0" fontId="4" fillId="2" borderId="43" xfId="2" applyFont="1" applyFill="1" applyBorder="1"/>
    <xf numFmtId="0" fontId="7" fillId="2" borderId="5" xfId="2" applyFont="1" applyFill="1" applyBorder="1" applyAlignment="1">
      <alignment horizontal="center"/>
    </xf>
    <xf numFmtId="0" fontId="4" fillId="2" borderId="46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7" xfId="2" applyFont="1" applyFill="1" applyBorder="1"/>
    <xf numFmtId="0" fontId="4" fillId="2" borderId="9" xfId="2" applyFont="1" applyFill="1" applyBorder="1"/>
    <xf numFmtId="0" fontId="3" fillId="2" borderId="43" xfId="2" applyFont="1" applyFill="1" applyBorder="1"/>
    <xf numFmtId="0" fontId="3" fillId="2" borderId="50" xfId="2" applyFont="1" applyFill="1" applyBorder="1"/>
    <xf numFmtId="0" fontId="3" fillId="2" borderId="47" xfId="2" applyFont="1" applyFill="1" applyBorder="1"/>
    <xf numFmtId="0" fontId="3" fillId="2" borderId="18" xfId="2" applyFont="1" applyFill="1" applyBorder="1"/>
    <xf numFmtId="0" fontId="4" fillId="2" borderId="52" xfId="2" applyFont="1" applyFill="1" applyBorder="1"/>
    <xf numFmtId="0" fontId="1" fillId="2" borderId="16" xfId="1" applyFill="1" applyBorder="1"/>
    <xf numFmtId="0" fontId="1" fillId="2" borderId="17" xfId="1" applyFill="1" applyBorder="1"/>
    <xf numFmtId="0" fontId="6" fillId="2" borderId="1" xfId="2" applyFont="1" applyFill="1" applyBorder="1" applyAlignment="1">
      <alignment horizontal="center"/>
    </xf>
    <xf numFmtId="0" fontId="2" fillId="2" borderId="18" xfId="1" applyFont="1" applyFill="1" applyBorder="1" applyAlignment="1">
      <alignment horizontal="left"/>
    </xf>
    <xf numFmtId="0" fontId="11" fillId="2" borderId="18" xfId="1" applyFont="1" applyFill="1" applyBorder="1"/>
    <xf numFmtId="0" fontId="7" fillId="2" borderId="3" xfId="2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" fillId="2" borderId="20" xfId="1" applyFill="1" applyBorder="1"/>
    <xf numFmtId="0" fontId="6" fillId="2" borderId="6" xfId="2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/>
    </xf>
    <xf numFmtId="0" fontId="1" fillId="2" borderId="0" xfId="1" applyFill="1"/>
    <xf numFmtId="0" fontId="10" fillId="2" borderId="10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4" xfId="1" applyFont="1" applyFill="1" applyBorder="1"/>
    <xf numFmtId="0" fontId="8" fillId="2" borderId="33" xfId="1" applyFont="1" applyFill="1" applyBorder="1" applyAlignment="1">
      <alignment horizontal="center"/>
    </xf>
    <xf numFmtId="0" fontId="2" fillId="2" borderId="34" xfId="1" applyFont="1" applyFill="1" applyBorder="1"/>
    <xf numFmtId="0" fontId="8" fillId="2" borderId="27" xfId="1" applyFont="1" applyFill="1" applyBorder="1" applyAlignment="1">
      <alignment horizontal="center"/>
    </xf>
    <xf numFmtId="0" fontId="2" fillId="2" borderId="36" xfId="1" applyFont="1" applyFill="1" applyBorder="1"/>
    <xf numFmtId="0" fontId="10" fillId="2" borderId="37" xfId="1" applyFont="1" applyFill="1" applyBorder="1"/>
    <xf numFmtId="0" fontId="2" fillId="2" borderId="38" xfId="1" applyFont="1" applyFill="1" applyBorder="1"/>
    <xf numFmtId="0" fontId="1" fillId="2" borderId="26" xfId="1" applyFill="1" applyBorder="1" applyAlignment="1">
      <alignment horizontal="center"/>
    </xf>
    <xf numFmtId="0" fontId="2" fillId="2" borderId="39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1" xfId="1" applyFont="1" applyFill="1" applyBorder="1"/>
    <xf numFmtId="0" fontId="1" fillId="2" borderId="9" xfId="1" applyFill="1" applyBorder="1" applyAlignment="1">
      <alignment horizontal="center"/>
    </xf>
    <xf numFmtId="0" fontId="1" fillId="2" borderId="11" xfId="1" applyFill="1" applyBorder="1"/>
    <xf numFmtId="0" fontId="3" fillId="2" borderId="12" xfId="2" applyFont="1" applyFill="1" applyBorder="1"/>
    <xf numFmtId="0" fontId="1" fillId="2" borderId="5" xfId="1" applyFill="1" applyBorder="1" applyAlignment="1">
      <alignment horizontal="center"/>
    </xf>
    <xf numFmtId="0" fontId="7" fillId="0" borderId="0" xfId="2" applyFont="1"/>
    <xf numFmtId="0" fontId="6" fillId="2" borderId="42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7" fillId="2" borderId="44" xfId="2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45" xfId="2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3" fontId="4" fillId="2" borderId="51" xfId="2" applyNumberFormat="1" applyFont="1" applyFill="1" applyBorder="1"/>
    <xf numFmtId="3" fontId="4" fillId="2" borderId="56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4" fontId="3" fillId="2" borderId="49" xfId="1" applyNumberFormat="1" applyFont="1" applyFill="1" applyBorder="1" applyAlignment="1">
      <alignment horizontal="right"/>
    </xf>
    <xf numFmtId="4" fontId="3" fillId="2" borderId="13" xfId="1" applyNumberFormat="1" applyFont="1" applyFill="1" applyBorder="1" applyAlignment="1">
      <alignment horizontal="right"/>
    </xf>
    <xf numFmtId="3" fontId="3" fillId="2" borderId="55" xfId="2" applyNumberFormat="1" applyFont="1" applyFill="1" applyBorder="1"/>
    <xf numFmtId="4" fontId="4" fillId="2" borderId="54" xfId="2" applyNumberFormat="1" applyFont="1" applyFill="1" applyBorder="1"/>
    <xf numFmtId="0" fontId="10" fillId="2" borderId="24" xfId="1" applyFont="1" applyFill="1" applyBorder="1"/>
    <xf numFmtId="0" fontId="7" fillId="2" borderId="0" xfId="1" applyFont="1" applyFill="1"/>
    <xf numFmtId="3" fontId="7" fillId="2" borderId="14" xfId="1" applyNumberFormat="1" applyFont="1" applyFill="1" applyBorder="1"/>
    <xf numFmtId="3" fontId="1" fillId="2" borderId="14" xfId="1" applyNumberFormat="1" applyFill="1" applyBorder="1"/>
    <xf numFmtId="3" fontId="4" fillId="2" borderId="34" xfId="1" applyNumberFormat="1" applyFont="1" applyFill="1" applyBorder="1"/>
    <xf numFmtId="3" fontId="2" fillId="2" borderId="36" xfId="1" applyNumberFormat="1" applyFont="1" applyFill="1" applyBorder="1"/>
    <xf numFmtId="3" fontId="2" fillId="2" borderId="38" xfId="1" applyNumberFormat="1" applyFont="1" applyFill="1" applyBorder="1"/>
    <xf numFmtId="3" fontId="2" fillId="2" borderId="32" xfId="1" applyNumberFormat="1" applyFont="1" applyFill="1" applyBorder="1"/>
    <xf numFmtId="3" fontId="2" fillId="2" borderId="34" xfId="1" applyNumberFormat="1" applyFont="1" applyFill="1" applyBorder="1"/>
    <xf numFmtId="3" fontId="1" fillId="2" borderId="22" xfId="1" applyNumberFormat="1" applyFill="1" applyBorder="1"/>
    <xf numFmtId="0" fontId="10" fillId="2" borderId="0" xfId="1" applyFont="1" applyFill="1"/>
    <xf numFmtId="4" fontId="7" fillId="2" borderId="13" xfId="1" applyNumberFormat="1" applyFont="1" applyFill="1" applyBorder="1"/>
    <xf numFmtId="4" fontId="1" fillId="2" borderId="13" xfId="1" applyNumberFormat="1" applyFill="1" applyBorder="1" applyAlignment="1">
      <alignment horizontal="right"/>
    </xf>
    <xf numFmtId="4" fontId="2" fillId="2" borderId="40" xfId="1" applyNumberFormat="1" applyFont="1" applyFill="1" applyBorder="1"/>
    <xf numFmtId="4" fontId="2" fillId="2" borderId="25" xfId="1" applyNumberFormat="1" applyFont="1" applyFill="1" applyBorder="1"/>
    <xf numFmtId="4" fontId="2" fillId="2" borderId="4" xfId="1" applyNumberFormat="1" applyFont="1" applyFill="1" applyBorder="1"/>
    <xf numFmtId="4" fontId="2" fillId="2" borderId="31" xfId="1" applyNumberFormat="1" applyFont="1" applyFill="1" applyBorder="1" applyAlignment="1">
      <alignment horizontal="right"/>
    </xf>
    <xf numFmtId="4" fontId="2" fillId="2" borderId="40" xfId="1" applyNumberFormat="1" applyFont="1" applyFill="1" applyBorder="1" applyAlignment="1">
      <alignment horizontal="right"/>
    </xf>
    <xf numFmtId="4" fontId="1" fillId="2" borderId="21" xfId="1" applyNumberFormat="1" applyFill="1" applyBorder="1" applyAlignment="1">
      <alignment horizontal="right"/>
    </xf>
    <xf numFmtId="2" fontId="8" fillId="2" borderId="29" xfId="1" applyNumberFormat="1" applyFont="1" applyFill="1" applyBorder="1"/>
    <xf numFmtId="0" fontId="3" fillId="2" borderId="0" xfId="1" applyFont="1" applyFill="1"/>
    <xf numFmtId="3" fontId="1" fillId="2" borderId="57" xfId="2" applyNumberFormat="1" applyFill="1" applyBorder="1"/>
    <xf numFmtId="3" fontId="4" fillId="2" borderId="57" xfId="2" applyNumberFormat="1" applyFont="1" applyFill="1" applyBorder="1"/>
    <xf numFmtId="3" fontId="2" fillId="2" borderId="57" xfId="2" applyNumberFormat="1" applyFont="1" applyFill="1" applyBorder="1"/>
    <xf numFmtId="4" fontId="2" fillId="2" borderId="49" xfId="1" applyNumberFormat="1" applyFont="1" applyFill="1" applyBorder="1" applyAlignment="1">
      <alignment horizontal="right"/>
    </xf>
    <xf numFmtId="3" fontId="2" fillId="2" borderId="49" xfId="2" applyNumberFormat="1" applyFont="1" applyFill="1" applyBorder="1" applyAlignment="1">
      <alignment horizontal="right"/>
    </xf>
    <xf numFmtId="4" fontId="2" fillId="2" borderId="58" xfId="1" applyNumberFormat="1" applyFont="1" applyFill="1" applyBorder="1" applyAlignment="1">
      <alignment horizontal="right"/>
    </xf>
    <xf numFmtId="164" fontId="4" fillId="2" borderId="12" xfId="2" applyNumberFormat="1" applyFont="1" applyFill="1" applyBorder="1"/>
    <xf numFmtId="164" fontId="3" fillId="2" borderId="3" xfId="2" applyNumberFormat="1" applyFont="1" applyFill="1" applyBorder="1"/>
    <xf numFmtId="49" fontId="1" fillId="4" borderId="9" xfId="1" applyNumberFormat="1" applyFill="1" applyBorder="1" applyAlignment="1">
      <alignment horizontal="center"/>
    </xf>
    <xf numFmtId="0" fontId="1" fillId="4" borderId="14" xfId="1" applyFill="1" applyBorder="1"/>
    <xf numFmtId="3" fontId="1" fillId="4" borderId="12" xfId="1" applyNumberFormat="1" applyFill="1" applyBorder="1"/>
    <xf numFmtId="3" fontId="1" fillId="4" borderId="14" xfId="1" applyNumberFormat="1" applyFill="1" applyBorder="1"/>
    <xf numFmtId="4" fontId="1" fillId="4" borderId="13" xfId="1" applyNumberFormat="1" applyFill="1" applyBorder="1"/>
    <xf numFmtId="49" fontId="1" fillId="5" borderId="9" xfId="1" applyNumberFormat="1" applyFill="1" applyBorder="1" applyAlignment="1">
      <alignment horizontal="center"/>
    </xf>
    <xf numFmtId="0" fontId="1" fillId="5" borderId="14" xfId="1" applyFill="1" applyBorder="1"/>
    <xf numFmtId="3" fontId="1" fillId="5" borderId="12" xfId="1" applyNumberFormat="1" applyFill="1" applyBorder="1"/>
    <xf numFmtId="3" fontId="1" fillId="5" borderId="14" xfId="1" applyNumberFormat="1" applyFill="1" applyBorder="1"/>
    <xf numFmtId="4" fontId="1" fillId="5" borderId="13" xfId="1" applyNumberFormat="1" applyFill="1" applyBorder="1"/>
    <xf numFmtId="4" fontId="1" fillId="5" borderId="13" xfId="1" applyNumberFormat="1" applyFill="1" applyBorder="1" applyAlignment="1">
      <alignment horizontal="right"/>
    </xf>
    <xf numFmtId="49" fontId="1" fillId="5" borderId="26" xfId="1" applyNumberFormat="1" applyFill="1" applyBorder="1" applyAlignment="1">
      <alignment horizontal="center"/>
    </xf>
    <xf numFmtId="0" fontId="1" fillId="5" borderId="32" xfId="1" applyFill="1" applyBorder="1"/>
    <xf numFmtId="3" fontId="1" fillId="5" borderId="28" xfId="1" applyNumberFormat="1" applyFill="1" applyBorder="1"/>
    <xf numFmtId="3" fontId="1" fillId="5" borderId="32" xfId="1" applyNumberFormat="1" applyFill="1" applyBorder="1"/>
    <xf numFmtId="0" fontId="18" fillId="0" borderId="0" xfId="1" applyFont="1"/>
    <xf numFmtId="3" fontId="1" fillId="0" borderId="0" xfId="2" applyNumberFormat="1"/>
    <xf numFmtId="3" fontId="7" fillId="0" borderId="0" xfId="2" applyNumberFormat="1" applyFont="1"/>
    <xf numFmtId="3" fontId="10" fillId="0" borderId="0" xfId="1" applyNumberFormat="1" applyFont="1"/>
    <xf numFmtId="0" fontId="15" fillId="0" borderId="0" xfId="2" applyFont="1"/>
    <xf numFmtId="164" fontId="18" fillId="0" borderId="0" xfId="2" applyNumberFormat="1" applyFont="1"/>
    <xf numFmtId="3" fontId="13" fillId="0" borderId="0" xfId="1" applyNumberFormat="1" applyFont="1"/>
    <xf numFmtId="14" fontId="7" fillId="2" borderId="0" xfId="2" applyNumberFormat="1" applyFont="1" applyFill="1"/>
    <xf numFmtId="164" fontId="3" fillId="0" borderId="48" xfId="2" applyNumberFormat="1" applyFont="1" applyBorder="1"/>
    <xf numFmtId="0" fontId="1" fillId="2" borderId="0" xfId="2" applyFill="1"/>
    <xf numFmtId="0" fontId="1" fillId="2" borderId="8" xfId="2" applyFill="1" applyBorder="1"/>
    <xf numFmtId="4" fontId="10" fillId="0" borderId="0" xfId="1" applyNumberFormat="1" applyFont="1"/>
    <xf numFmtId="4" fontId="13" fillId="0" borderId="0" xfId="1" applyNumberFormat="1" applyFont="1"/>
    <xf numFmtId="3" fontId="3" fillId="0" borderId="57" xfId="2" applyNumberFormat="1" applyFont="1" applyBorder="1"/>
    <xf numFmtId="4" fontId="3" fillId="0" borderId="49" xfId="1" applyNumberFormat="1" applyFont="1" applyBorder="1" applyAlignment="1">
      <alignment horizontal="right"/>
    </xf>
    <xf numFmtId="4" fontId="2" fillId="0" borderId="49" xfId="1" applyNumberFormat="1" applyFont="1" applyBorder="1" applyAlignment="1">
      <alignment horizontal="right"/>
    </xf>
    <xf numFmtId="0" fontId="17" fillId="0" borderId="0" xfId="1" applyFont="1"/>
    <xf numFmtId="4" fontId="3" fillId="0" borderId="59" xfId="1" applyNumberFormat="1" applyFont="1" applyBorder="1" applyAlignment="1">
      <alignment horizontal="right"/>
    </xf>
    <xf numFmtId="164" fontId="3" fillId="0" borderId="57" xfId="2" applyNumberFormat="1" applyFont="1" applyBorder="1"/>
    <xf numFmtId="164" fontId="3" fillId="0" borderId="61" xfId="2" applyNumberFormat="1" applyFont="1" applyBorder="1"/>
    <xf numFmtId="4" fontId="3" fillId="0" borderId="60" xfId="1" applyNumberFormat="1" applyFont="1" applyBorder="1" applyAlignment="1">
      <alignment horizontal="right"/>
    </xf>
    <xf numFmtId="164" fontId="1" fillId="4" borderId="14" xfId="1" applyNumberFormat="1" applyFill="1" applyBorder="1"/>
    <xf numFmtId="164" fontId="1" fillId="2" borderId="14" xfId="1" applyNumberFormat="1" applyFill="1" applyBorder="1"/>
    <xf numFmtId="164" fontId="1" fillId="2" borderId="12" xfId="1" applyNumberFormat="1" applyFill="1" applyBorder="1"/>
    <xf numFmtId="0" fontId="1" fillId="0" borderId="8" xfId="2" applyBorder="1"/>
    <xf numFmtId="164" fontId="7" fillId="2" borderId="14" xfId="1" applyNumberFormat="1" applyFont="1" applyFill="1" applyBorder="1"/>
    <xf numFmtId="164" fontId="1" fillId="5" borderId="14" xfId="1" applyNumberFormat="1" applyFill="1" applyBorder="1"/>
    <xf numFmtId="164" fontId="1" fillId="5" borderId="32" xfId="1" applyNumberFormat="1" applyFill="1" applyBorder="1"/>
    <xf numFmtId="164" fontId="2" fillId="2" borderId="36" xfId="1" applyNumberFormat="1" applyFont="1" applyFill="1" applyBorder="1"/>
    <xf numFmtId="164" fontId="13" fillId="0" borderId="0" xfId="1" applyNumberFormat="1" applyFont="1"/>
    <xf numFmtId="164" fontId="4" fillId="0" borderId="34" xfId="1" applyNumberFormat="1" applyFont="1" applyBorder="1"/>
    <xf numFmtId="164" fontId="2" fillId="0" borderId="38" xfId="1" applyNumberFormat="1" applyFont="1" applyBorder="1"/>
    <xf numFmtId="3" fontId="3" fillId="0" borderId="55" xfId="2" applyNumberFormat="1" applyFont="1" applyBorder="1"/>
    <xf numFmtId="164" fontId="4" fillId="0" borderId="53" xfId="2" applyNumberFormat="1" applyFont="1" applyBorder="1"/>
    <xf numFmtId="164" fontId="16" fillId="0" borderId="0" xfId="1" applyNumberFormat="1" applyFont="1"/>
    <xf numFmtId="164" fontId="2" fillId="0" borderId="34" xfId="1" applyNumberFormat="1" applyFont="1" applyBorder="1"/>
    <xf numFmtId="0" fontId="16" fillId="0" borderId="0" xfId="1" applyFont="1"/>
    <xf numFmtId="3" fontId="1" fillId="0" borderId="57" xfId="2" applyNumberFormat="1" applyBorder="1"/>
    <xf numFmtId="164" fontId="4" fillId="0" borderId="12" xfId="2" applyNumberFormat="1" applyFont="1" applyBorder="1"/>
    <xf numFmtId="164" fontId="3" fillId="0" borderId="3" xfId="2" applyNumberFormat="1" applyFont="1" applyBorder="1"/>
    <xf numFmtId="164" fontId="4" fillId="2" borderId="51" xfId="2" applyNumberFormat="1" applyFont="1" applyFill="1" applyBorder="1"/>
    <xf numFmtId="164" fontId="1" fillId="0" borderId="57" xfId="2" applyNumberFormat="1" applyBorder="1"/>
    <xf numFmtId="164" fontId="4" fillId="0" borderId="57" xfId="2" applyNumberFormat="1" applyFont="1" applyBorder="1"/>
    <xf numFmtId="164" fontId="2" fillId="0" borderId="57" xfId="2" applyNumberFormat="1" applyFont="1" applyBorder="1"/>
    <xf numFmtId="164" fontId="2" fillId="0" borderId="32" xfId="1" applyNumberFormat="1" applyFont="1" applyBorder="1"/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C2" sqref="C2"/>
    </sheetView>
  </sheetViews>
  <sheetFormatPr defaultColWidth="9.140625" defaultRowHeight="12.75" x14ac:dyDescent="0.2"/>
  <cols>
    <col min="1" max="1" width="76.28515625" style="4" customWidth="1"/>
    <col min="2" max="2" width="15.5703125" style="4" customWidth="1"/>
    <col min="3" max="3" width="17.28515625" style="4" customWidth="1"/>
    <col min="4" max="4" width="13.28515625" style="4" customWidth="1"/>
    <col min="5" max="5" width="57" style="4" customWidth="1"/>
    <col min="6" max="6" width="15.5703125" style="4" customWidth="1"/>
    <col min="7" max="16384" width="9.140625" style="4"/>
  </cols>
  <sheetData>
    <row r="1" spans="1:6" x14ac:dyDescent="0.2">
      <c r="A1" s="140"/>
      <c r="B1" s="140"/>
      <c r="C1" s="140" t="s">
        <v>62</v>
      </c>
      <c r="D1" s="140"/>
      <c r="E1" s="140"/>
    </row>
    <row r="2" spans="1:6" x14ac:dyDescent="0.2">
      <c r="A2" s="140"/>
      <c r="B2" s="140"/>
      <c r="C2" s="140" t="s">
        <v>77</v>
      </c>
      <c r="D2" s="140"/>
      <c r="E2" s="140"/>
    </row>
    <row r="3" spans="1:6" x14ac:dyDescent="0.2">
      <c r="A3" s="140"/>
      <c r="B3" s="140"/>
      <c r="C3" s="140" t="s">
        <v>75</v>
      </c>
      <c r="D3" s="140"/>
      <c r="E3" s="140"/>
    </row>
    <row r="4" spans="1:6" x14ac:dyDescent="0.2">
      <c r="A4" s="140"/>
      <c r="B4" s="140"/>
      <c r="C4" s="155" t="s">
        <v>76</v>
      </c>
      <c r="D4" s="141"/>
      <c r="E4" s="140"/>
    </row>
    <row r="5" spans="1:6" x14ac:dyDescent="0.2">
      <c r="A5" s="140"/>
      <c r="B5" s="140"/>
      <c r="C5" s="140"/>
      <c r="D5" s="140"/>
      <c r="E5" s="140"/>
    </row>
    <row r="6" spans="1:6" ht="18" x14ac:dyDescent="0.25">
      <c r="A6" s="176" t="s">
        <v>71</v>
      </c>
      <c r="B6" s="177"/>
      <c r="C6" s="177"/>
      <c r="D6" s="177"/>
      <c r="E6" s="140"/>
    </row>
    <row r="7" spans="1:6" ht="15" x14ac:dyDescent="0.25">
      <c r="A7" s="178" t="s">
        <v>68</v>
      </c>
      <c r="B7" s="177"/>
      <c r="C7" s="177"/>
      <c r="D7" s="177"/>
      <c r="E7" s="140"/>
    </row>
    <row r="8" spans="1:6" x14ac:dyDescent="0.2">
      <c r="A8" s="140"/>
      <c r="B8" s="140"/>
      <c r="C8" s="140"/>
      <c r="D8" s="140"/>
      <c r="E8" s="140"/>
    </row>
    <row r="9" spans="1:6" ht="18" customHeight="1" thickBot="1" x14ac:dyDescent="0.25">
      <c r="A9" s="25"/>
      <c r="B9" s="26"/>
      <c r="C9" s="26"/>
      <c r="D9" s="27" t="s">
        <v>67</v>
      </c>
    </row>
    <row r="10" spans="1:6" ht="18.75" customHeight="1" x14ac:dyDescent="0.2">
      <c r="A10" s="28"/>
      <c r="B10" s="71" t="s">
        <v>0</v>
      </c>
      <c r="C10" s="72" t="s">
        <v>3</v>
      </c>
      <c r="D10" s="73"/>
    </row>
    <row r="11" spans="1:6" ht="15.75" x14ac:dyDescent="0.25">
      <c r="A11" s="29" t="s">
        <v>32</v>
      </c>
      <c r="B11" s="74" t="s">
        <v>5</v>
      </c>
      <c r="C11" s="75" t="s">
        <v>2</v>
      </c>
      <c r="D11" s="76" t="s">
        <v>73</v>
      </c>
    </row>
    <row r="12" spans="1:6" ht="16.5" customHeight="1" thickBot="1" x14ac:dyDescent="0.25">
      <c r="A12" s="30"/>
      <c r="B12" s="77" t="s">
        <v>70</v>
      </c>
      <c r="C12" s="78" t="s">
        <v>72</v>
      </c>
      <c r="D12" s="79" t="s">
        <v>4</v>
      </c>
      <c r="E12" s="138"/>
    </row>
    <row r="13" spans="1:6" s="5" customFormat="1" ht="15.75" x14ac:dyDescent="0.25">
      <c r="A13" s="31" t="s">
        <v>33</v>
      </c>
      <c r="B13" s="80">
        <f>SUM(B14:B19)</f>
        <v>244500</v>
      </c>
      <c r="C13" s="171">
        <f>SUM(C14:C19)</f>
        <v>225000</v>
      </c>
      <c r="D13" s="111">
        <f>C13/B13*100</f>
        <v>92.024539877300612</v>
      </c>
      <c r="E13" s="133"/>
    </row>
    <row r="14" spans="1:6" s="5" customFormat="1" x14ac:dyDescent="0.2">
      <c r="A14" s="32" t="s">
        <v>34</v>
      </c>
      <c r="B14" s="144">
        <v>12000</v>
      </c>
      <c r="C14" s="149">
        <v>13000</v>
      </c>
      <c r="D14" s="145">
        <f>C14/B14*100</f>
        <v>108.33333333333333</v>
      </c>
      <c r="E14" s="9"/>
      <c r="F14" s="135"/>
    </row>
    <row r="15" spans="1:6" s="5" customFormat="1" x14ac:dyDescent="0.2">
      <c r="A15" s="33" t="s">
        <v>35</v>
      </c>
      <c r="B15" s="144">
        <v>2500</v>
      </c>
      <c r="C15" s="149">
        <v>2500</v>
      </c>
      <c r="D15" s="145">
        <f t="shared" ref="D15:D19" si="0">C15/B15*100</f>
        <v>100</v>
      </c>
      <c r="E15" s="9"/>
      <c r="F15" s="135"/>
    </row>
    <row r="16" spans="1:6" s="5" customFormat="1" x14ac:dyDescent="0.2">
      <c r="A16" s="33" t="s">
        <v>65</v>
      </c>
      <c r="B16" s="144">
        <v>6000</v>
      </c>
      <c r="C16" s="149">
        <v>7000</v>
      </c>
      <c r="D16" s="145">
        <f t="shared" si="0"/>
        <v>116.66666666666667</v>
      </c>
      <c r="E16" s="9"/>
      <c r="F16" s="135"/>
    </row>
    <row r="17" spans="1:7" s="5" customFormat="1" x14ac:dyDescent="0.2">
      <c r="A17" s="33" t="s">
        <v>36</v>
      </c>
      <c r="B17" s="144">
        <v>15500</v>
      </c>
      <c r="C17" s="149">
        <v>15500</v>
      </c>
      <c r="D17" s="145">
        <f t="shared" si="0"/>
        <v>100</v>
      </c>
      <c r="E17" s="133"/>
      <c r="F17" s="135"/>
    </row>
    <row r="18" spans="1:7" s="5" customFormat="1" x14ac:dyDescent="0.2">
      <c r="A18" s="33" t="s">
        <v>37</v>
      </c>
      <c r="B18" s="144">
        <v>1500</v>
      </c>
      <c r="C18" s="149">
        <v>2000</v>
      </c>
      <c r="D18" s="145">
        <f t="shared" si="0"/>
        <v>133.33333333333331</v>
      </c>
      <c r="E18" s="133"/>
      <c r="F18" s="135"/>
      <c r="G18" s="133"/>
    </row>
    <row r="19" spans="1:7" s="5" customFormat="1" x14ac:dyDescent="0.2">
      <c r="A19" s="33" t="s">
        <v>38</v>
      </c>
      <c r="B19" s="144">
        <v>207000</v>
      </c>
      <c r="C19" s="149">
        <v>185000</v>
      </c>
      <c r="D19" s="145">
        <f t="shared" si="0"/>
        <v>89.371980676328505</v>
      </c>
      <c r="E19" s="133"/>
      <c r="F19" s="135"/>
      <c r="G19" s="133"/>
    </row>
    <row r="20" spans="1:7" x14ac:dyDescent="0.2">
      <c r="A20" s="34"/>
      <c r="B20" s="108"/>
      <c r="C20" s="172"/>
      <c r="D20" s="145"/>
      <c r="E20" s="133"/>
      <c r="F20" s="135"/>
      <c r="G20" s="133"/>
    </row>
    <row r="21" spans="1:7" s="5" customFormat="1" ht="15.75" x14ac:dyDescent="0.25">
      <c r="A21" s="35" t="s">
        <v>39</v>
      </c>
      <c r="B21" s="109">
        <f>SUM(B22:B29)</f>
        <v>44950</v>
      </c>
      <c r="C21" s="173">
        <f>SUM(C22:C29)</f>
        <v>59980</v>
      </c>
      <c r="D21" s="146">
        <f>C21/B21*100</f>
        <v>133.43715239154616</v>
      </c>
      <c r="E21" s="133"/>
    </row>
    <row r="22" spans="1:7" s="5" customFormat="1" x14ac:dyDescent="0.2">
      <c r="A22" s="33" t="s">
        <v>40</v>
      </c>
      <c r="B22" s="144">
        <v>200</v>
      </c>
      <c r="C22" s="149">
        <v>200</v>
      </c>
      <c r="D22" s="145">
        <f>C22/B22*100</f>
        <v>100</v>
      </c>
      <c r="E22" s="9"/>
      <c r="F22" s="6"/>
    </row>
    <row r="23" spans="1:7" s="5" customFormat="1" x14ac:dyDescent="0.2">
      <c r="A23" s="33" t="s">
        <v>41</v>
      </c>
      <c r="B23" s="144">
        <v>2800</v>
      </c>
      <c r="C23" s="149">
        <v>2800</v>
      </c>
      <c r="D23" s="145">
        <f t="shared" ref="D23:D27" si="1">C23/B23*100</f>
        <v>100</v>
      </c>
      <c r="E23" s="9"/>
      <c r="F23" s="6"/>
    </row>
    <row r="24" spans="1:7" s="5" customFormat="1" x14ac:dyDescent="0.2">
      <c r="A24" s="33" t="s">
        <v>42</v>
      </c>
      <c r="B24" s="144">
        <v>250</v>
      </c>
      <c r="C24" s="149">
        <v>250</v>
      </c>
      <c r="D24" s="145">
        <f t="shared" si="1"/>
        <v>100</v>
      </c>
      <c r="E24" s="9"/>
    </row>
    <row r="25" spans="1:7" s="5" customFormat="1" x14ac:dyDescent="0.2">
      <c r="A25" s="33" t="s">
        <v>43</v>
      </c>
      <c r="B25" s="144">
        <v>6000</v>
      </c>
      <c r="C25" s="149">
        <v>6000</v>
      </c>
      <c r="D25" s="145">
        <f t="shared" si="1"/>
        <v>100</v>
      </c>
      <c r="E25" s="133"/>
      <c r="F25" s="6"/>
    </row>
    <row r="26" spans="1:7" s="5" customFormat="1" x14ac:dyDescent="0.2">
      <c r="A26" s="33" t="s">
        <v>44</v>
      </c>
      <c r="B26" s="144">
        <v>35000</v>
      </c>
      <c r="C26" s="149">
        <v>50000</v>
      </c>
      <c r="D26" s="145">
        <f t="shared" si="1"/>
        <v>142.85714285714286</v>
      </c>
      <c r="E26" s="133"/>
      <c r="F26" s="136"/>
    </row>
    <row r="27" spans="1:7" s="5" customFormat="1" x14ac:dyDescent="0.2">
      <c r="A27" s="33" t="s">
        <v>45</v>
      </c>
      <c r="B27" s="144">
        <v>700</v>
      </c>
      <c r="C27" s="149">
        <v>700</v>
      </c>
      <c r="D27" s="145">
        <f t="shared" si="1"/>
        <v>100</v>
      </c>
      <c r="E27" s="9"/>
    </row>
    <row r="28" spans="1:7" s="5" customFormat="1" x14ac:dyDescent="0.2">
      <c r="A28" s="33" t="s">
        <v>66</v>
      </c>
      <c r="B28" s="144">
        <v>0</v>
      </c>
      <c r="C28" s="149">
        <v>0</v>
      </c>
      <c r="D28" s="145" t="s">
        <v>69</v>
      </c>
      <c r="E28" s="9"/>
    </row>
    <row r="29" spans="1:7" s="5" customFormat="1" x14ac:dyDescent="0.2">
      <c r="A29" s="33" t="s">
        <v>74</v>
      </c>
      <c r="B29" s="144">
        <v>0</v>
      </c>
      <c r="C29" s="149">
        <v>30</v>
      </c>
      <c r="D29" s="145" t="s">
        <v>69</v>
      </c>
      <c r="E29" s="9"/>
    </row>
    <row r="30" spans="1:7" x14ac:dyDescent="0.2">
      <c r="A30" s="34"/>
      <c r="B30" s="108"/>
      <c r="C30" s="172"/>
      <c r="D30" s="83"/>
      <c r="E30" s="132"/>
    </row>
    <row r="31" spans="1:7" s="5" customFormat="1" ht="15.75" x14ac:dyDescent="0.25">
      <c r="A31" s="36" t="s">
        <v>46</v>
      </c>
      <c r="B31" s="110">
        <v>0</v>
      </c>
      <c r="C31" s="174">
        <v>8000</v>
      </c>
      <c r="D31" s="112" t="s">
        <v>69</v>
      </c>
      <c r="E31" s="9"/>
    </row>
    <row r="32" spans="1:7" x14ac:dyDescent="0.2">
      <c r="A32" s="34"/>
      <c r="B32" s="108"/>
      <c r="C32" s="168"/>
      <c r="D32" s="83"/>
      <c r="E32" s="132"/>
    </row>
    <row r="33" spans="1:6" s="5" customFormat="1" ht="15.75" x14ac:dyDescent="0.25">
      <c r="A33" s="36" t="s">
        <v>47</v>
      </c>
      <c r="B33" s="114">
        <f>SUM(B35:B38)</f>
        <v>867859.8</v>
      </c>
      <c r="C33" s="169">
        <f>SUM(C35:C38)</f>
        <v>842178</v>
      </c>
      <c r="D33" s="113">
        <f>C33/B33*100</f>
        <v>97.040789307212975</v>
      </c>
      <c r="E33" s="7"/>
      <c r="F33" s="8"/>
    </row>
    <row r="34" spans="1:6" s="5" customFormat="1" ht="14.25" customHeight="1" x14ac:dyDescent="0.2">
      <c r="A34" s="37" t="s">
        <v>59</v>
      </c>
      <c r="B34" s="115"/>
      <c r="C34" s="170"/>
      <c r="D34" s="148"/>
      <c r="E34" s="9"/>
      <c r="F34" s="10"/>
    </row>
    <row r="35" spans="1:6" s="5" customFormat="1" x14ac:dyDescent="0.2">
      <c r="A35" s="37" t="s">
        <v>48</v>
      </c>
      <c r="B35" s="149">
        <v>94665.8</v>
      </c>
      <c r="C35" s="149">
        <v>94120.1</v>
      </c>
      <c r="D35" s="145">
        <f>C35/B35*100</f>
        <v>99.423551060678733</v>
      </c>
      <c r="E35" s="9"/>
      <c r="F35" s="10"/>
    </row>
    <row r="36" spans="1:6" s="5" customFormat="1" x14ac:dyDescent="0.2">
      <c r="A36" s="38" t="s">
        <v>60</v>
      </c>
      <c r="B36" s="150"/>
      <c r="C36" s="150"/>
      <c r="D36" s="151"/>
      <c r="E36" s="9"/>
      <c r="F36" s="10"/>
    </row>
    <row r="37" spans="1:6" s="5" customFormat="1" x14ac:dyDescent="0.2">
      <c r="A37" s="39" t="s">
        <v>61</v>
      </c>
      <c r="B37" s="149">
        <v>555320</v>
      </c>
      <c r="C37" s="149">
        <v>593101.9</v>
      </c>
      <c r="D37" s="145">
        <f>C37/B37*100</f>
        <v>106.80362673773681</v>
      </c>
      <c r="E37" s="9"/>
      <c r="F37" s="10"/>
    </row>
    <row r="38" spans="1:6" s="5" customFormat="1" ht="14.25" customHeight="1" x14ac:dyDescent="0.2">
      <c r="A38" s="33" t="s">
        <v>49</v>
      </c>
      <c r="B38" s="139">
        <v>217874</v>
      </c>
      <c r="C38" s="139">
        <f>150000+4956</f>
        <v>154956</v>
      </c>
      <c r="D38" s="84">
        <f>C38/B38*100</f>
        <v>71.121841064101261</v>
      </c>
      <c r="E38" s="133"/>
    </row>
    <row r="39" spans="1:6" s="5" customFormat="1" ht="14.25" customHeight="1" thickBot="1" x14ac:dyDescent="0.25">
      <c r="A39" s="40"/>
      <c r="B39" s="85"/>
      <c r="C39" s="163"/>
      <c r="D39" s="82"/>
      <c r="E39" s="9"/>
      <c r="F39" s="10"/>
    </row>
    <row r="40" spans="1:6" s="5" customFormat="1" ht="18.75" customHeight="1" thickBot="1" x14ac:dyDescent="0.3">
      <c r="A40" s="41" t="s">
        <v>50</v>
      </c>
      <c r="B40" s="81">
        <f>B13+B21+B33+B31</f>
        <v>1157309.8</v>
      </c>
      <c r="C40" s="164">
        <f>C13+C21+C33+C31</f>
        <v>1135158</v>
      </c>
      <c r="D40" s="86">
        <f>C40/B40*100</f>
        <v>98.085923060532281</v>
      </c>
      <c r="E40" s="7"/>
      <c r="F40" s="7"/>
    </row>
    <row r="45" spans="1:6" x14ac:dyDescent="0.2">
      <c r="A45" s="70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topLeftCell="A10" workbookViewId="0">
      <selection activeCell="K45" sqref="K45"/>
    </sheetView>
  </sheetViews>
  <sheetFormatPr defaultColWidth="9.140625" defaultRowHeight="12.75" x14ac:dyDescent="0.2"/>
  <cols>
    <col min="1" max="1" width="9.140625" style="1"/>
    <col min="2" max="2" width="59.28515625" style="1" customWidth="1"/>
    <col min="3" max="3" width="18.85546875" style="1" hidden="1" customWidth="1"/>
    <col min="4" max="4" width="19.7109375" style="97" customWidth="1"/>
    <col min="5" max="5" width="19.7109375" style="1" customWidth="1"/>
    <col min="6" max="6" width="15.7109375" style="97" customWidth="1"/>
    <col min="7" max="7" width="9.140625" style="1"/>
    <col min="8" max="8" width="15.42578125" style="1" customWidth="1"/>
    <col min="9" max="9" width="9.140625" style="1"/>
    <col min="10" max="10" width="13.140625" style="1" customWidth="1"/>
    <col min="11" max="11" width="9.140625" style="1"/>
    <col min="12" max="12" width="15.85546875" style="1" customWidth="1"/>
    <col min="13" max="16384" width="9.140625" style="1"/>
  </cols>
  <sheetData>
    <row r="1" spans="1:12" ht="13.5" thickBot="1" x14ac:dyDescent="0.25">
      <c r="C1" s="2"/>
      <c r="D1" s="88"/>
      <c r="E1" s="2"/>
      <c r="F1" s="27" t="s">
        <v>54</v>
      </c>
    </row>
    <row r="2" spans="1:12" ht="28.5" customHeight="1" x14ac:dyDescent="0.2">
      <c r="A2" s="42"/>
      <c r="B2" s="43"/>
      <c r="C2" s="44" t="s">
        <v>55</v>
      </c>
      <c r="D2" s="72" t="s">
        <v>0</v>
      </c>
      <c r="E2" s="72" t="s">
        <v>3</v>
      </c>
      <c r="F2" s="73"/>
    </row>
    <row r="3" spans="1:12" ht="18" customHeight="1" x14ac:dyDescent="0.3">
      <c r="A3" s="45" t="s">
        <v>6</v>
      </c>
      <c r="B3" s="46"/>
      <c r="C3" s="47" t="s">
        <v>1</v>
      </c>
      <c r="D3" s="75" t="s">
        <v>5</v>
      </c>
      <c r="E3" s="75" t="s">
        <v>2</v>
      </c>
      <c r="F3" s="76" t="s">
        <v>73</v>
      </c>
    </row>
    <row r="4" spans="1:12" ht="18.75" customHeight="1" thickBot="1" x14ac:dyDescent="0.3">
      <c r="A4" s="48"/>
      <c r="B4" s="49"/>
      <c r="C4" s="50" t="s">
        <v>56</v>
      </c>
      <c r="D4" s="78" t="s">
        <v>70</v>
      </c>
      <c r="E4" s="78" t="s">
        <v>72</v>
      </c>
      <c r="F4" s="79" t="s">
        <v>4</v>
      </c>
    </row>
    <row r="5" spans="1:12" x14ac:dyDescent="0.2">
      <c r="A5" s="51" t="s">
        <v>7</v>
      </c>
      <c r="B5" s="52"/>
      <c r="C5" s="53"/>
      <c r="D5" s="53"/>
      <c r="E5" s="53"/>
      <c r="F5" s="87"/>
      <c r="L5" s="142"/>
    </row>
    <row r="6" spans="1:12" s="3" customFormat="1" x14ac:dyDescent="0.2">
      <c r="A6" s="54" t="s">
        <v>8</v>
      </c>
      <c r="B6" s="55" t="s">
        <v>9</v>
      </c>
      <c r="C6" s="16" t="e">
        <f>C7+C8</f>
        <v>#REF!</v>
      </c>
      <c r="D6" s="89">
        <f>D7+D8</f>
        <v>32484</v>
      </c>
      <c r="E6" s="156">
        <f>E7+E8</f>
        <v>27079</v>
      </c>
      <c r="F6" s="98">
        <f>E6/D6*100</f>
        <v>83.361039280876739</v>
      </c>
      <c r="L6" s="143"/>
    </row>
    <row r="7" spans="1:12" s="3" customFormat="1" x14ac:dyDescent="0.2">
      <c r="A7" s="116"/>
      <c r="B7" s="117" t="s">
        <v>10</v>
      </c>
      <c r="C7" s="118" t="e">
        <f>#REF!</f>
        <v>#REF!</v>
      </c>
      <c r="D7" s="119">
        <v>19359</v>
      </c>
      <c r="E7" s="152">
        <v>25579</v>
      </c>
      <c r="F7" s="120">
        <f t="shared" ref="F7:F38" si="0">E7/D7*100</f>
        <v>132.12975876853145</v>
      </c>
      <c r="L7" s="143"/>
    </row>
    <row r="8" spans="1:12" s="3" customFormat="1" x14ac:dyDescent="0.2">
      <c r="A8" s="121"/>
      <c r="B8" s="122" t="s">
        <v>53</v>
      </c>
      <c r="C8" s="123"/>
      <c r="D8" s="124">
        <v>13125</v>
      </c>
      <c r="E8" s="157">
        <v>1500</v>
      </c>
      <c r="F8" s="125">
        <f t="shared" si="0"/>
        <v>11.428571428571429</v>
      </c>
      <c r="L8" s="143"/>
    </row>
    <row r="9" spans="1:12" s="3" customFormat="1" x14ac:dyDescent="0.2">
      <c r="A9" s="54" t="s">
        <v>11</v>
      </c>
      <c r="B9" s="55" t="s">
        <v>12</v>
      </c>
      <c r="C9" s="16" t="e">
        <f>C10+C11</f>
        <v>#REF!</v>
      </c>
      <c r="D9" s="89">
        <f>D10+D11</f>
        <v>135301</v>
      </c>
      <c r="E9" s="156">
        <f>E10+E11</f>
        <v>119906</v>
      </c>
      <c r="F9" s="98">
        <f t="shared" si="0"/>
        <v>88.621665767437051</v>
      </c>
      <c r="L9" s="143"/>
    </row>
    <row r="10" spans="1:12" s="3" customFormat="1" x14ac:dyDescent="0.2">
      <c r="A10" s="116"/>
      <c r="B10" s="117" t="s">
        <v>10</v>
      </c>
      <c r="C10" s="118" t="e">
        <f>#REF!</f>
        <v>#REF!</v>
      </c>
      <c r="D10" s="119">
        <v>133356</v>
      </c>
      <c r="E10" s="152">
        <v>115961</v>
      </c>
      <c r="F10" s="120">
        <f t="shared" si="0"/>
        <v>86.955967485527466</v>
      </c>
      <c r="L10" s="143"/>
    </row>
    <row r="11" spans="1:12" s="3" customFormat="1" x14ac:dyDescent="0.2">
      <c r="A11" s="121"/>
      <c r="B11" s="122" t="s">
        <v>53</v>
      </c>
      <c r="C11" s="123"/>
      <c r="D11" s="124">
        <v>1945</v>
      </c>
      <c r="E11" s="157">
        <v>3945</v>
      </c>
      <c r="F11" s="125">
        <f t="shared" si="0"/>
        <v>202.82776349614394</v>
      </c>
      <c r="L11" s="143"/>
    </row>
    <row r="12" spans="1:12" s="3" customFormat="1" x14ac:dyDescent="0.2">
      <c r="A12" s="54" t="s">
        <v>13</v>
      </c>
      <c r="B12" s="55" t="s">
        <v>14</v>
      </c>
      <c r="C12" s="16" t="e">
        <f>C13+C14</f>
        <v>#REF!</v>
      </c>
      <c r="D12" s="89">
        <f>D13+D14</f>
        <v>18800</v>
      </c>
      <c r="E12" s="156">
        <f>E13+E14</f>
        <v>32310</v>
      </c>
      <c r="F12" s="98">
        <f t="shared" si="0"/>
        <v>171.86170212765956</v>
      </c>
      <c r="J12" s="137"/>
      <c r="L12" s="143"/>
    </row>
    <row r="13" spans="1:12" s="3" customFormat="1" x14ac:dyDescent="0.2">
      <c r="A13" s="116"/>
      <c r="B13" s="117" t="s">
        <v>10</v>
      </c>
      <c r="C13" s="118" t="e">
        <f>#REF!</f>
        <v>#REF!</v>
      </c>
      <c r="D13" s="119">
        <v>2840</v>
      </c>
      <c r="E13" s="152">
        <v>4350</v>
      </c>
      <c r="F13" s="120">
        <f t="shared" si="0"/>
        <v>153.16901408450704</v>
      </c>
      <c r="L13" s="143"/>
    </row>
    <row r="14" spans="1:12" s="3" customFormat="1" x14ac:dyDescent="0.2">
      <c r="A14" s="121"/>
      <c r="B14" s="122" t="s">
        <v>53</v>
      </c>
      <c r="C14" s="123"/>
      <c r="D14" s="124">
        <v>15960</v>
      </c>
      <c r="E14" s="157">
        <v>27960</v>
      </c>
      <c r="F14" s="125">
        <f t="shared" si="0"/>
        <v>175.18796992481202</v>
      </c>
      <c r="L14" s="143"/>
    </row>
    <row r="15" spans="1:12" s="3" customFormat="1" x14ac:dyDescent="0.2">
      <c r="A15" s="54" t="s">
        <v>15</v>
      </c>
      <c r="B15" s="55" t="s">
        <v>16</v>
      </c>
      <c r="C15" s="16" t="e">
        <f>C16+C17</f>
        <v>#REF!</v>
      </c>
      <c r="D15" s="89">
        <f>D16+D17</f>
        <v>360505</v>
      </c>
      <c r="E15" s="156">
        <f>E16+E17</f>
        <v>290771</v>
      </c>
      <c r="F15" s="98">
        <f t="shared" si="0"/>
        <v>80.656578965617669</v>
      </c>
      <c r="L15" s="143"/>
    </row>
    <row r="16" spans="1:12" s="3" customFormat="1" x14ac:dyDescent="0.2">
      <c r="A16" s="116"/>
      <c r="B16" s="117" t="s">
        <v>10</v>
      </c>
      <c r="C16" s="118" t="e">
        <f>#REF!</f>
        <v>#REF!</v>
      </c>
      <c r="D16" s="119">
        <v>220851</v>
      </c>
      <c r="E16" s="152">
        <v>223456</v>
      </c>
      <c r="F16" s="120">
        <f t="shared" si="0"/>
        <v>101.17952827924709</v>
      </c>
      <c r="G16" s="14"/>
      <c r="H16" s="137"/>
      <c r="J16" s="137"/>
      <c r="L16" s="142"/>
    </row>
    <row r="17" spans="1:14" s="3" customFormat="1" x14ac:dyDescent="0.2">
      <c r="A17" s="121"/>
      <c r="B17" s="122" t="s">
        <v>53</v>
      </c>
      <c r="C17" s="123"/>
      <c r="D17" s="124">
        <v>139654</v>
      </c>
      <c r="E17" s="157">
        <v>67315</v>
      </c>
      <c r="F17" s="125">
        <f t="shared" si="0"/>
        <v>48.201268850158243</v>
      </c>
      <c r="L17" s="142"/>
    </row>
    <row r="18" spans="1:14" s="3" customFormat="1" x14ac:dyDescent="0.2">
      <c r="A18" s="54" t="s">
        <v>17</v>
      </c>
      <c r="B18" s="55" t="s">
        <v>18</v>
      </c>
      <c r="C18" s="16" t="e">
        <f>C19+C20</f>
        <v>#REF!</v>
      </c>
      <c r="D18" s="89">
        <f>D19+D20</f>
        <v>106247</v>
      </c>
      <c r="E18" s="156">
        <f>E19+E20</f>
        <v>112243</v>
      </c>
      <c r="F18" s="98">
        <f t="shared" si="0"/>
        <v>105.6434534622154</v>
      </c>
      <c r="L18" s="142"/>
    </row>
    <row r="19" spans="1:14" s="3" customFormat="1" x14ac:dyDescent="0.2">
      <c r="A19" s="116"/>
      <c r="B19" s="117" t="s">
        <v>10</v>
      </c>
      <c r="C19" s="118" t="e">
        <f>#REF!</f>
        <v>#REF!</v>
      </c>
      <c r="D19" s="119">
        <v>106247</v>
      </c>
      <c r="E19" s="152">
        <v>112243</v>
      </c>
      <c r="F19" s="120">
        <f t="shared" si="0"/>
        <v>105.6434534622154</v>
      </c>
      <c r="L19" s="142"/>
    </row>
    <row r="20" spans="1:14" s="3" customFormat="1" x14ac:dyDescent="0.2">
      <c r="A20" s="121"/>
      <c r="B20" s="122" t="s">
        <v>53</v>
      </c>
      <c r="C20" s="123"/>
      <c r="D20" s="124">
        <v>0</v>
      </c>
      <c r="E20" s="157">
        <v>0</v>
      </c>
      <c r="F20" s="126">
        <v>0</v>
      </c>
      <c r="L20" s="142"/>
    </row>
    <row r="21" spans="1:14" s="3" customFormat="1" x14ac:dyDescent="0.2">
      <c r="A21" s="54" t="s">
        <v>19</v>
      </c>
      <c r="B21" s="55" t="s">
        <v>20</v>
      </c>
      <c r="C21" s="16" t="e">
        <f>C22+C23</f>
        <v>#REF!</v>
      </c>
      <c r="D21" s="89">
        <f>D22+D23</f>
        <v>24905</v>
      </c>
      <c r="E21" s="156">
        <f>E22+E23</f>
        <v>33131</v>
      </c>
      <c r="F21" s="98">
        <f t="shared" si="0"/>
        <v>133.02951214615538</v>
      </c>
      <c r="H21" s="137"/>
      <c r="L21" s="142"/>
    </row>
    <row r="22" spans="1:14" s="3" customFormat="1" x14ac:dyDescent="0.2">
      <c r="A22" s="116"/>
      <c r="B22" s="117" t="s">
        <v>10</v>
      </c>
      <c r="C22" s="118" t="e">
        <f>#REF!</f>
        <v>#REF!</v>
      </c>
      <c r="D22" s="119">
        <v>24905</v>
      </c>
      <c r="E22" s="152">
        <v>30931</v>
      </c>
      <c r="F22" s="120">
        <f t="shared" si="0"/>
        <v>124.19594458943988</v>
      </c>
      <c r="G22" s="15"/>
      <c r="L22" s="142"/>
      <c r="N22" s="137"/>
    </row>
    <row r="23" spans="1:14" s="3" customFormat="1" x14ac:dyDescent="0.2">
      <c r="A23" s="121"/>
      <c r="B23" s="122" t="s">
        <v>53</v>
      </c>
      <c r="C23" s="123"/>
      <c r="D23" s="124">
        <v>0</v>
      </c>
      <c r="E23" s="157">
        <v>2200</v>
      </c>
      <c r="F23" s="126" t="s">
        <v>69</v>
      </c>
      <c r="L23" s="142"/>
      <c r="N23" s="137"/>
    </row>
    <row r="24" spans="1:14" s="3" customFormat="1" x14ac:dyDescent="0.2">
      <c r="A24" s="54" t="s">
        <v>21</v>
      </c>
      <c r="B24" s="55" t="s">
        <v>22</v>
      </c>
      <c r="C24" s="16" t="e">
        <f>C25+C26</f>
        <v>#REF!</v>
      </c>
      <c r="D24" s="89">
        <f>D25+D26</f>
        <v>3191</v>
      </c>
      <c r="E24" s="156">
        <f>E25+E26</f>
        <v>2875</v>
      </c>
      <c r="F24" s="98">
        <f t="shared" si="0"/>
        <v>90.097148229395174</v>
      </c>
      <c r="L24" s="142"/>
      <c r="N24" s="137"/>
    </row>
    <row r="25" spans="1:14" s="3" customFormat="1" x14ac:dyDescent="0.2">
      <c r="A25" s="116"/>
      <c r="B25" s="117" t="s">
        <v>10</v>
      </c>
      <c r="C25" s="118" t="e">
        <f>#REF!</f>
        <v>#REF!</v>
      </c>
      <c r="D25" s="119">
        <v>2505</v>
      </c>
      <c r="E25" s="152">
        <v>2875</v>
      </c>
      <c r="F25" s="120">
        <f t="shared" si="0"/>
        <v>114.77045908183632</v>
      </c>
      <c r="L25" s="142"/>
      <c r="N25" s="137"/>
    </row>
    <row r="26" spans="1:14" s="3" customFormat="1" x14ac:dyDescent="0.2">
      <c r="A26" s="121"/>
      <c r="B26" s="122" t="s">
        <v>53</v>
      </c>
      <c r="C26" s="123"/>
      <c r="D26" s="124">
        <v>686</v>
      </c>
      <c r="E26" s="157">
        <v>0</v>
      </c>
      <c r="F26" s="126" t="s">
        <v>69</v>
      </c>
      <c r="L26" s="142"/>
      <c r="N26" s="137"/>
    </row>
    <row r="27" spans="1:14" s="3" customFormat="1" x14ac:dyDescent="0.2">
      <c r="A27" s="54" t="s">
        <v>23</v>
      </c>
      <c r="B27" s="55" t="s">
        <v>24</v>
      </c>
      <c r="C27" s="16" t="e">
        <f>C28+C29</f>
        <v>#REF!</v>
      </c>
      <c r="D27" s="89">
        <f>D28+D29</f>
        <v>80522</v>
      </c>
      <c r="E27" s="156">
        <f>E28+E29</f>
        <v>77105</v>
      </c>
      <c r="F27" s="98">
        <f t="shared" si="0"/>
        <v>95.756439233998165</v>
      </c>
      <c r="L27" s="142"/>
    </row>
    <row r="28" spans="1:14" s="3" customFormat="1" x14ac:dyDescent="0.2">
      <c r="A28" s="116"/>
      <c r="B28" s="117" t="s">
        <v>10</v>
      </c>
      <c r="C28" s="118" t="e">
        <f>#REF!</f>
        <v>#REF!</v>
      </c>
      <c r="D28" s="119">
        <v>8140</v>
      </c>
      <c r="E28" s="152">
        <v>9865</v>
      </c>
      <c r="F28" s="120">
        <f t="shared" si="0"/>
        <v>121.1916461916462</v>
      </c>
      <c r="K28" s="11"/>
      <c r="L28" s="142"/>
    </row>
    <row r="29" spans="1:14" s="3" customFormat="1" x14ac:dyDescent="0.2">
      <c r="A29" s="121"/>
      <c r="B29" s="122" t="s">
        <v>53</v>
      </c>
      <c r="C29" s="123"/>
      <c r="D29" s="124">
        <v>72382</v>
      </c>
      <c r="E29" s="157">
        <v>67240</v>
      </c>
      <c r="F29" s="125">
        <f t="shared" si="0"/>
        <v>92.896023873338677</v>
      </c>
      <c r="L29" s="142"/>
    </row>
    <row r="30" spans="1:14" s="3" customFormat="1" x14ac:dyDescent="0.2">
      <c r="A30" s="54" t="s">
        <v>25</v>
      </c>
      <c r="B30" s="55" t="s">
        <v>26</v>
      </c>
      <c r="C30" s="16" t="e">
        <f>C31+C32</f>
        <v>#REF!</v>
      </c>
      <c r="D30" s="89">
        <f>D31+D32</f>
        <v>412839</v>
      </c>
      <c r="E30" s="156">
        <f>E31+E32</f>
        <v>432773</v>
      </c>
      <c r="F30" s="98">
        <f t="shared" si="0"/>
        <v>104.82851668568134</v>
      </c>
    </row>
    <row r="31" spans="1:14" s="3" customFormat="1" x14ac:dyDescent="0.2">
      <c r="A31" s="116"/>
      <c r="B31" s="117" t="s">
        <v>10</v>
      </c>
      <c r="C31" s="118" t="e">
        <f>#REF!</f>
        <v>#REF!</v>
      </c>
      <c r="D31" s="119">
        <v>397639</v>
      </c>
      <c r="E31" s="152">
        <v>415073</v>
      </c>
      <c r="F31" s="120">
        <f t="shared" si="0"/>
        <v>104.38437879584245</v>
      </c>
      <c r="L31" s="142"/>
    </row>
    <row r="32" spans="1:14" s="3" customFormat="1" x14ac:dyDescent="0.2">
      <c r="A32" s="121"/>
      <c r="B32" s="122" t="s">
        <v>53</v>
      </c>
      <c r="C32" s="123"/>
      <c r="D32" s="124">
        <v>15200</v>
      </c>
      <c r="E32" s="157">
        <v>17700</v>
      </c>
      <c r="F32" s="125">
        <f t="shared" si="0"/>
        <v>116.44736842105263</v>
      </c>
      <c r="L32" s="142"/>
    </row>
    <row r="33" spans="1:12" s="3" customFormat="1" x14ac:dyDescent="0.2">
      <c r="A33" s="54" t="s">
        <v>27</v>
      </c>
      <c r="B33" s="55" t="s">
        <v>28</v>
      </c>
      <c r="C33" s="16" t="e">
        <f>C34+C35</f>
        <v>#REF!</v>
      </c>
      <c r="D33" s="89">
        <f>D34+D35</f>
        <v>6874.8</v>
      </c>
      <c r="E33" s="156">
        <f>E34+E35</f>
        <v>6965</v>
      </c>
      <c r="F33" s="98">
        <f t="shared" si="0"/>
        <v>101.31203816838308</v>
      </c>
      <c r="L33" s="142"/>
    </row>
    <row r="34" spans="1:12" s="3" customFormat="1" x14ac:dyDescent="0.2">
      <c r="A34" s="116"/>
      <c r="B34" s="117" t="s">
        <v>10</v>
      </c>
      <c r="C34" s="118" t="e">
        <f>#REF!</f>
        <v>#REF!</v>
      </c>
      <c r="D34" s="152">
        <v>6874.8</v>
      </c>
      <c r="E34" s="152">
        <v>6965</v>
      </c>
      <c r="F34" s="120">
        <f t="shared" si="0"/>
        <v>101.31203816838308</v>
      </c>
      <c r="L34" s="142"/>
    </row>
    <row r="35" spans="1:12" s="3" customFormat="1" ht="13.5" thickBot="1" x14ac:dyDescent="0.25">
      <c r="A35" s="127"/>
      <c r="B35" s="128" t="s">
        <v>53</v>
      </c>
      <c r="C35" s="129"/>
      <c r="D35" s="130">
        <v>0</v>
      </c>
      <c r="E35" s="158">
        <v>0</v>
      </c>
      <c r="F35" s="126">
        <v>0</v>
      </c>
    </row>
    <row r="36" spans="1:12" s="3" customFormat="1" ht="16.5" thickTop="1" x14ac:dyDescent="0.25">
      <c r="A36" s="56"/>
      <c r="B36" s="57" t="s">
        <v>29</v>
      </c>
      <c r="C36" s="18" t="e">
        <f t="shared" ref="C36:E37" si="1">C7+C10+C13+C16+C19+C22+C25+C28+C31+C34</f>
        <v>#REF!</v>
      </c>
      <c r="D36" s="91">
        <f>D7+D10+D13+D16+D19+D22+D25+D28+D31+D34</f>
        <v>922716.8</v>
      </c>
      <c r="E36" s="161">
        <f>E7+E10+E13+E16+E19+E22+E25+E28+E31+E34</f>
        <v>947298</v>
      </c>
      <c r="F36" s="100">
        <f t="shared" si="0"/>
        <v>102.66400264956701</v>
      </c>
      <c r="H36" s="165"/>
    </row>
    <row r="37" spans="1:12" s="3" customFormat="1" ht="16.5" thickBot="1" x14ac:dyDescent="0.3">
      <c r="A37" s="58"/>
      <c r="B37" s="59" t="s">
        <v>57</v>
      </c>
      <c r="C37" s="19">
        <f t="shared" si="1"/>
        <v>0</v>
      </c>
      <c r="D37" s="92">
        <f t="shared" si="1"/>
        <v>258952</v>
      </c>
      <c r="E37" s="159">
        <f t="shared" si="1"/>
        <v>187860</v>
      </c>
      <c r="F37" s="101">
        <f t="shared" si="0"/>
        <v>72.546263400166822</v>
      </c>
      <c r="H37" s="160"/>
    </row>
    <row r="38" spans="1:12" ht="17.25" thickTop="1" thickBot="1" x14ac:dyDescent="0.3">
      <c r="A38" s="60" t="s">
        <v>30</v>
      </c>
      <c r="B38" s="61" t="s">
        <v>31</v>
      </c>
      <c r="C38" s="20" t="e">
        <f>SUM(C36:C37)</f>
        <v>#REF!</v>
      </c>
      <c r="D38" s="93">
        <f>SUM(D36:D37)</f>
        <v>1181668.8</v>
      </c>
      <c r="E38" s="162">
        <f>SUM(E36:E37)</f>
        <v>1135158</v>
      </c>
      <c r="F38" s="102">
        <f t="shared" si="0"/>
        <v>96.06397325545025</v>
      </c>
      <c r="H38" s="160"/>
    </row>
    <row r="39" spans="1:12" ht="17.25" thickTop="1" thickBot="1" x14ac:dyDescent="0.3">
      <c r="A39" s="62"/>
      <c r="B39" s="63" t="s">
        <v>51</v>
      </c>
      <c r="C39" s="21" t="e">
        <f>'[1]Příjmy    '!#REF!-Výdaje!C38</f>
        <v>#REF!</v>
      </c>
      <c r="D39" s="94">
        <f>Příjmy!B40-Výdaje!D38</f>
        <v>-24359</v>
      </c>
      <c r="E39" s="175">
        <f>Příjmy!C40-Výdaje!E38</f>
        <v>0</v>
      </c>
      <c r="F39" s="103">
        <f>E39/D39*100</f>
        <v>0</v>
      </c>
      <c r="G39" s="11"/>
      <c r="H39" s="147"/>
      <c r="I39" s="147"/>
      <c r="J39" s="147"/>
      <c r="K39" s="131"/>
      <c r="L39" s="131"/>
    </row>
    <row r="40" spans="1:12" ht="16.5" thickTop="1" x14ac:dyDescent="0.25">
      <c r="A40" s="64"/>
      <c r="B40" s="65" t="s">
        <v>52</v>
      </c>
      <c r="C40" s="22" t="e">
        <f>#REF!+#REF!+C41+C43</f>
        <v>#REF!</v>
      </c>
      <c r="D40" s="95">
        <v>24359</v>
      </c>
      <c r="E40" s="166">
        <v>0</v>
      </c>
      <c r="F40" s="104" t="s">
        <v>69</v>
      </c>
      <c r="G40" s="2"/>
      <c r="H40" s="2"/>
      <c r="I40" s="2"/>
      <c r="J40" s="167"/>
      <c r="K40" s="167"/>
    </row>
    <row r="41" spans="1:12" x14ac:dyDescent="0.2">
      <c r="A41" s="66"/>
      <c r="B41" s="67" t="s">
        <v>64</v>
      </c>
      <c r="C41" s="17"/>
      <c r="D41" s="90">
        <v>0</v>
      </c>
      <c r="E41" s="153">
        <v>0</v>
      </c>
      <c r="F41" s="99" t="s">
        <v>69</v>
      </c>
      <c r="H41" s="12"/>
    </row>
    <row r="42" spans="1:12" x14ac:dyDescent="0.2">
      <c r="A42" s="66"/>
      <c r="B42" s="68" t="s">
        <v>63</v>
      </c>
      <c r="C42" s="23"/>
      <c r="D42" s="90">
        <v>0</v>
      </c>
      <c r="E42" s="154">
        <v>0</v>
      </c>
      <c r="F42" s="105" t="s">
        <v>69</v>
      </c>
      <c r="H42" s="134"/>
    </row>
    <row r="43" spans="1:12" ht="15.75" thickBot="1" x14ac:dyDescent="0.25">
      <c r="A43" s="69"/>
      <c r="B43" s="49" t="s">
        <v>58</v>
      </c>
      <c r="C43" s="24">
        <v>0</v>
      </c>
      <c r="D43" s="96"/>
      <c r="E43" s="96"/>
      <c r="F43" s="106"/>
      <c r="H43" s="134"/>
    </row>
    <row r="44" spans="1:12" x14ac:dyDescent="0.2">
      <c r="F44" s="107"/>
      <c r="G44" s="3"/>
    </row>
    <row r="45" spans="1:12" x14ac:dyDescent="0.2">
      <c r="F45" s="52"/>
      <c r="G45" s="12"/>
    </row>
    <row r="46" spans="1:12" x14ac:dyDescent="0.2">
      <c r="E46" s="13"/>
    </row>
  </sheetData>
  <printOptions horizontalCentered="1"/>
  <pageMargins left="0.39370078740157483" right="0.39370078740157483" top="0.39370078740157483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2025-02-07T06:55:55Z</cp:lastPrinted>
  <dcterms:created xsi:type="dcterms:W3CDTF">2014-06-06T09:29:24Z</dcterms:created>
  <dcterms:modified xsi:type="dcterms:W3CDTF">2025-02-26T14:56:34Z</dcterms:modified>
</cp:coreProperties>
</file>