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msrv-espis-prod.p8.mepnet.cz/prod/spsdav/b27a505b-138e-456e-9f92-e2e5a90aee13/"/>
    </mc:Choice>
  </mc:AlternateContent>
  <xr:revisionPtr revIDLastSave="0" documentId="13_ncr:40000001_{5D8EC5AE-D7D3-4902-8700-5B3A11C5828A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úprava" sheetId="1" r:id="rId1"/>
  </sheets>
  <definedNames>
    <definedName name="_xlnm.Print_Area" localSheetId="0">úprava!$A$1:$E$99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1" i="1" l="1"/>
  <c r="D61" i="1" s="1"/>
  <c r="C50" i="1"/>
  <c r="D50" i="1" s="1"/>
  <c r="C58" i="1"/>
  <c r="D58" i="1" s="1"/>
  <c r="C55" i="1"/>
  <c r="D55" i="1" s="1"/>
  <c r="C60" i="1"/>
  <c r="D60" i="1" s="1"/>
  <c r="C88" i="1"/>
  <c r="D88" i="1" s="1"/>
  <c r="C89" i="1"/>
  <c r="D89" i="1" s="1"/>
  <c r="C56" i="1"/>
  <c r="D56" i="1" s="1"/>
  <c r="D94" i="1"/>
  <c r="D79" i="1"/>
  <c r="D80" i="1"/>
  <c r="D81" i="1"/>
  <c r="D82" i="1"/>
  <c r="D83" i="1"/>
  <c r="D84" i="1"/>
  <c r="D85" i="1"/>
  <c r="D86" i="1"/>
  <c r="D87" i="1"/>
  <c r="D90" i="1"/>
  <c r="D91" i="1"/>
  <c r="D92" i="1"/>
  <c r="D93" i="1"/>
  <c r="D78" i="1"/>
  <c r="D77" i="1"/>
  <c r="D49" i="1"/>
  <c r="D51" i="1"/>
  <c r="D52" i="1"/>
  <c r="D53" i="1"/>
  <c r="D54" i="1"/>
  <c r="D57" i="1"/>
  <c r="D59" i="1"/>
  <c r="D48" i="1"/>
  <c r="D47" i="1"/>
  <c r="C62" i="1"/>
  <c r="D62" i="1" l="1"/>
  <c r="C64" i="1"/>
  <c r="B62" i="1"/>
  <c r="B64" i="1" s="1"/>
  <c r="B95" i="1"/>
  <c r="B97" i="1" s="1"/>
  <c r="C95" i="1"/>
  <c r="C97" i="1" s="1"/>
  <c r="D95" i="1"/>
  <c r="D97" i="1" l="1"/>
  <c r="D64" i="1"/>
</calcChain>
</file>

<file path=xl/sharedStrings.xml><?xml version="1.0" encoding="utf-8"?>
<sst xmlns="http://schemas.openxmlformats.org/spreadsheetml/2006/main" count="96" uniqueCount="54">
  <si>
    <t>Základní škola</t>
  </si>
  <si>
    <t>Mateřská škola</t>
  </si>
  <si>
    <t xml:space="preserve">Korycanská </t>
  </si>
  <si>
    <t xml:space="preserve">Sokolovská </t>
  </si>
  <si>
    <t xml:space="preserve">Bojasova </t>
  </si>
  <si>
    <t>U Sluncové</t>
  </si>
  <si>
    <t xml:space="preserve">Kotlaska </t>
  </si>
  <si>
    <t xml:space="preserve">Na Pěšinách </t>
  </si>
  <si>
    <t xml:space="preserve">Šimůnkova </t>
  </si>
  <si>
    <t xml:space="preserve">Šiškova </t>
  </si>
  <si>
    <t xml:space="preserve">Chabařovická </t>
  </si>
  <si>
    <t xml:space="preserve">Na Přesypu </t>
  </si>
  <si>
    <t>Klíčanská</t>
  </si>
  <si>
    <t xml:space="preserve">Poznaňská </t>
  </si>
  <si>
    <t xml:space="preserve">Lešenská </t>
  </si>
  <si>
    <t xml:space="preserve">Štěpničná </t>
  </si>
  <si>
    <t xml:space="preserve">Libčická </t>
  </si>
  <si>
    <t xml:space="preserve">Řešovská </t>
  </si>
  <si>
    <t xml:space="preserve">Na Korábě </t>
  </si>
  <si>
    <t xml:space="preserve">Krynická </t>
  </si>
  <si>
    <t xml:space="preserve">Celkem </t>
  </si>
  <si>
    <t xml:space="preserve">U Školské zahrady </t>
  </si>
  <si>
    <t xml:space="preserve">Na Šutce </t>
  </si>
  <si>
    <t xml:space="preserve">P. Strozziho </t>
  </si>
  <si>
    <t xml:space="preserve">Lyčkovo náměstí </t>
  </si>
  <si>
    <t xml:space="preserve">Palmovka </t>
  </si>
  <si>
    <t xml:space="preserve">Na Slovance </t>
  </si>
  <si>
    <t xml:space="preserve">Žernosecká </t>
  </si>
  <si>
    <t xml:space="preserve">Dolákova </t>
  </si>
  <si>
    <t xml:space="preserve">Hovorčovická </t>
  </si>
  <si>
    <t xml:space="preserve">Glowackého </t>
  </si>
  <si>
    <t xml:space="preserve">Mazurská </t>
  </si>
  <si>
    <t xml:space="preserve">Ústavní </t>
  </si>
  <si>
    <t xml:space="preserve">Burešova </t>
  </si>
  <si>
    <t>B. Hrabala</t>
  </si>
  <si>
    <t xml:space="preserve"> </t>
  </si>
  <si>
    <t>Celkem HČ</t>
  </si>
  <si>
    <t>Celkem DČ</t>
  </si>
  <si>
    <t xml:space="preserve">                                                                              Rady městské části Praha 8</t>
  </si>
  <si>
    <t xml:space="preserve">Schválený ukazatel NPP          </t>
  </si>
  <si>
    <t>Úprava ukazatele</t>
  </si>
  <si>
    <t>v roce 2026</t>
  </si>
  <si>
    <t>na rok 2026</t>
  </si>
  <si>
    <t>Důvod úpravy</t>
  </si>
  <si>
    <t>ÚPRAVA - NA ROK 2026 - základní školy (v tis. Kč)</t>
  </si>
  <si>
    <t>ÚPRAVA - NA ROK 2026 - mateřské školy (v tis.Kč)</t>
  </si>
  <si>
    <t>Upravený ukazatel NPP</t>
  </si>
  <si>
    <t>Upravený  NPP</t>
  </si>
  <si>
    <t>úprava tarifů u NPP nepokrytých z prostředků SR/MHMP (RUD)</t>
  </si>
  <si>
    <t>úprava tarifů u NPP nepokrytých z prostředků SR/MHMP (RUD) + navýšení ZU z plnění ze smluvního vztahu se subjektem zřízeným církevním nebo soukromým zřizovatelem</t>
  </si>
  <si>
    <t xml:space="preserve">                                                                              ze dne 23. září 2026</t>
  </si>
  <si>
    <t>str. 1/2</t>
  </si>
  <si>
    <t>str.2/2</t>
  </si>
  <si>
    <t xml:space="preserve">                                                                              Příloha usnesení č. Usn RMC 0407/2026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</si>
</sst>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sz val="10"/>
      <color indexed="10"/>
      <name val="Arial CE"/>
      <family val="2"/>
      <charset val="238"/>
    </font>
    <font>
      <sz val="10"/>
      <name val="Arial"/>
      <family val="2"/>
      <charset val="238"/>
    </font>
    <font>
      <sz val="14"/>
      <name val="Arial CE"/>
      <charset val="238"/>
    </font>
    <font>
      <b/>
      <sz val="10"/>
      <name val="Arial CE"/>
      <charset val="238"/>
    </font>
    <font>
      <sz val="10"/>
      <color rgb="FF000000"/>
      <name val="Arial"/>
      <family val="2"/>
      <charset val="238"/>
    </font>
    <font>
      <u/>
      <sz val="10"/>
      <name val="Arial CE"/>
      <family val="2"/>
      <charset val="238"/>
    </font>
    <font>
      <b/>
      <sz val="12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164" fontId="0" fillId="0" borderId="0" xfId="0" applyNumberFormat="1"/>
    <xf numFmtId="0" fontId="3" fillId="0" borderId="0" xfId="0" applyFont="1"/>
    <xf numFmtId="0" fontId="0" fillId="0" borderId="0" xfId="0" applyAlignment="1">
      <alignment horizontal="left"/>
    </xf>
    <xf numFmtId="0" fontId="1" fillId="0" borderId="0" xfId="0" applyFont="1"/>
    <xf numFmtId="0" fontId="8" fillId="0" borderId="0" xfId="0" applyFont="1"/>
    <xf numFmtId="0" fontId="0" fillId="0" borderId="0" xfId="0" applyProtection="1">
      <protection locked="0"/>
    </xf>
    <xf numFmtId="164" fontId="5" fillId="0" borderId="0" xfId="0" applyNumberFormat="1" applyFont="1" applyAlignment="1" applyProtection="1">
      <alignment horizontal="center"/>
      <protection locked="0"/>
    </xf>
    <xf numFmtId="164" fontId="0" fillId="0" borderId="0" xfId="0" applyNumberFormat="1" applyProtection="1">
      <protection locked="0"/>
    </xf>
    <xf numFmtId="0" fontId="0" fillId="0" borderId="0" xfId="0" applyAlignment="1" applyProtection="1">
      <alignment horizontal="right"/>
      <protection locked="0"/>
    </xf>
    <xf numFmtId="2" fontId="0" fillId="0" borderId="1" xfId="0" applyNumberFormat="1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164" fontId="0" fillId="0" borderId="2" xfId="0" applyNumberFormat="1" applyBorder="1" applyAlignment="1" applyProtection="1">
      <alignment horizontal="center" vertical="center" wrapText="1"/>
      <protection locked="0"/>
    </xf>
    <xf numFmtId="164" fontId="1" fillId="0" borderId="2" xfId="0" applyNumberFormat="1" applyFont="1" applyBorder="1" applyAlignment="1" applyProtection="1">
      <alignment horizontal="center" vertical="center" wrapText="1"/>
      <protection locked="0"/>
    </xf>
    <xf numFmtId="0" fontId="0" fillId="0" borderId="27" xfId="0" applyBorder="1" applyAlignment="1" applyProtection="1">
      <alignment horizontal="center" vertical="center" wrapText="1"/>
      <protection locked="0"/>
    </xf>
    <xf numFmtId="0" fontId="0" fillId="0" borderId="3" xfId="0" applyBorder="1" applyProtection="1">
      <protection locked="0"/>
    </xf>
    <xf numFmtId="0" fontId="0" fillId="0" borderId="4" xfId="0" applyBorder="1" applyAlignment="1" applyProtection="1">
      <alignment horizontal="center"/>
      <protection locked="0"/>
    </xf>
    <xf numFmtId="164" fontId="0" fillId="0" borderId="4" xfId="0" applyNumberFormat="1" applyBorder="1" applyAlignment="1" applyProtection="1">
      <alignment horizontal="center"/>
      <protection locked="0"/>
    </xf>
    <xf numFmtId="0" fontId="0" fillId="0" borderId="26" xfId="0" applyBorder="1" applyProtection="1">
      <protection locked="0"/>
    </xf>
    <xf numFmtId="0" fontId="2" fillId="0" borderId="19" xfId="0" applyFont="1" applyBorder="1" applyProtection="1">
      <protection locked="0"/>
    </xf>
    <xf numFmtId="164" fontId="0" fillId="0" borderId="17" xfId="0" applyNumberFormat="1" applyBorder="1" applyAlignment="1" applyProtection="1">
      <alignment horizontal="right" vertical="center" indent="1"/>
      <protection locked="0"/>
    </xf>
    <xf numFmtId="0" fontId="0" fillId="0" borderId="24" xfId="0" applyBorder="1" applyAlignment="1" applyProtection="1">
      <alignment vertical="top"/>
      <protection locked="0"/>
    </xf>
    <xf numFmtId="0" fontId="2" fillId="0" borderId="8" xfId="0" applyFont="1" applyBorder="1" applyProtection="1">
      <protection locked="0"/>
    </xf>
    <xf numFmtId="164" fontId="7" fillId="0" borderId="25" xfId="0" applyNumberFormat="1" applyFont="1" applyBorder="1" applyAlignment="1">
      <alignment wrapText="1"/>
    </xf>
    <xf numFmtId="164" fontId="1" fillId="0" borderId="10" xfId="0" applyNumberFormat="1" applyFont="1" applyBorder="1" applyAlignment="1" applyProtection="1">
      <alignment horizontal="right" vertical="center" indent="1"/>
      <protection locked="0"/>
    </xf>
    <xf numFmtId="0" fontId="0" fillId="0" borderId="25" xfId="0" applyBorder="1" applyAlignment="1" applyProtection="1">
      <alignment vertical="top"/>
      <protection locked="0"/>
    </xf>
    <xf numFmtId="164" fontId="1" fillId="0" borderId="13" xfId="0" applyNumberFormat="1" applyFont="1" applyBorder="1" applyAlignment="1" applyProtection="1">
      <alignment horizontal="right" vertical="center" indent="1"/>
      <protection locked="0"/>
    </xf>
    <xf numFmtId="0" fontId="2" fillId="0" borderId="21" xfId="0" applyFont="1" applyBorder="1" applyProtection="1">
      <protection locked="0"/>
    </xf>
    <xf numFmtId="164" fontId="6" fillId="0" borderId="22" xfId="0" applyNumberFormat="1" applyFont="1" applyBorder="1" applyAlignment="1" applyProtection="1">
      <alignment horizontal="right" indent="1"/>
      <protection locked="0"/>
    </xf>
    <xf numFmtId="164" fontId="6" fillId="0" borderId="15" xfId="0" applyNumberFormat="1" applyFont="1" applyBorder="1" applyAlignment="1" applyProtection="1">
      <alignment horizontal="right" indent="1"/>
      <protection locked="0"/>
    </xf>
    <xf numFmtId="0" fontId="0" fillId="0" borderId="28" xfId="0" applyBorder="1" applyAlignment="1" applyProtection="1">
      <alignment vertical="top"/>
      <protection locked="0"/>
    </xf>
    <xf numFmtId="0" fontId="0" fillId="0" borderId="26" xfId="0" applyBorder="1" applyAlignment="1" applyProtection="1">
      <alignment vertical="top"/>
      <protection locked="0"/>
    </xf>
    <xf numFmtId="164" fontId="2" fillId="0" borderId="15" xfId="0" applyNumberFormat="1" applyFont="1" applyBorder="1" applyAlignment="1" applyProtection="1">
      <alignment horizontal="right" indent="1"/>
      <protection locked="0"/>
    </xf>
    <xf numFmtId="0" fontId="4" fillId="0" borderId="28" xfId="0" applyFont="1" applyBorder="1" applyAlignment="1">
      <alignment horizontal="left" vertical="center" wrapText="1" indent="1"/>
    </xf>
    <xf numFmtId="164" fontId="0" fillId="0" borderId="0" xfId="0" applyNumberFormat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5" xfId="0" applyBorder="1" applyProtection="1">
      <protection locked="0"/>
    </xf>
    <xf numFmtId="0" fontId="2" fillId="0" borderId="16" xfId="0" applyFont="1" applyBorder="1" applyProtection="1">
      <protection locked="0"/>
    </xf>
    <xf numFmtId="164" fontId="0" fillId="0" borderId="14" xfId="0" applyNumberFormat="1" applyBorder="1" applyAlignment="1" applyProtection="1">
      <alignment horizontal="right" vertical="center" indent="1"/>
      <protection locked="0"/>
    </xf>
    <xf numFmtId="0" fontId="0" fillId="0" borderId="20" xfId="0" applyBorder="1" applyProtection="1">
      <protection locked="0"/>
    </xf>
    <xf numFmtId="164" fontId="1" fillId="0" borderId="10" xfId="0" applyNumberFormat="1" applyFont="1" applyBorder="1" applyAlignment="1" applyProtection="1">
      <alignment horizontal="right" vertical="center" indent="1" shrinkToFit="1"/>
      <protection locked="0"/>
    </xf>
    <xf numFmtId="0" fontId="2" fillId="0" borderId="6" xfId="0" applyFont="1" applyBorder="1" applyProtection="1">
      <protection locked="0"/>
    </xf>
    <xf numFmtId="0" fontId="2" fillId="0" borderId="18" xfId="0" applyFont="1" applyBorder="1" applyProtection="1">
      <protection locked="0"/>
    </xf>
    <xf numFmtId="0" fontId="0" fillId="0" borderId="7" xfId="0" applyBorder="1" applyProtection="1">
      <protection locked="0"/>
    </xf>
    <xf numFmtId="0" fontId="0" fillId="0" borderId="11" xfId="0" applyBorder="1" applyProtection="1">
      <protection locked="0"/>
    </xf>
    <xf numFmtId="164" fontId="6" fillId="0" borderId="23" xfId="0" applyNumberFormat="1" applyFont="1" applyBorder="1" applyAlignment="1" applyProtection="1">
      <alignment horizontal="right" vertical="center" indent="1"/>
      <protection locked="0"/>
    </xf>
    <xf numFmtId="164" fontId="6" fillId="0" borderId="22" xfId="0" applyNumberFormat="1" applyFont="1" applyBorder="1" applyAlignment="1" applyProtection="1">
      <alignment horizontal="right" vertical="center" indent="1"/>
      <protection locked="0"/>
    </xf>
    <xf numFmtId="0" fontId="2" fillId="0" borderId="12" xfId="0" applyFont="1" applyBorder="1" applyProtection="1">
      <protection locked="0"/>
    </xf>
    <xf numFmtId="0" fontId="4" fillId="0" borderId="11" xfId="0" applyFont="1" applyBorder="1" applyAlignment="1">
      <alignment horizontal="left" vertical="center" wrapText="1" indent="1"/>
    </xf>
    <xf numFmtId="0" fontId="0" fillId="0" borderId="9" xfId="0" applyBorder="1" applyAlignment="1" applyProtection="1">
      <alignment wrapText="1"/>
      <protection locked="0"/>
    </xf>
    <xf numFmtId="164" fontId="0" fillId="0" borderId="17" xfId="0" applyNumberFormat="1" applyBorder="1" applyAlignment="1" applyProtection="1">
      <alignment horizontal="right" vertical="center"/>
      <protection locked="0"/>
    </xf>
    <xf numFmtId="164" fontId="1" fillId="0" borderId="17" xfId="0" applyNumberFormat="1" applyFont="1" applyBorder="1" applyAlignment="1" applyProtection="1">
      <alignment horizontal="right" vertical="center"/>
      <protection locked="0"/>
    </xf>
    <xf numFmtId="164" fontId="1" fillId="0" borderId="10" xfId="0" applyNumberFormat="1" applyFont="1" applyBorder="1" applyAlignment="1" applyProtection="1">
      <alignment horizontal="right" vertical="center"/>
      <protection locked="0"/>
    </xf>
    <xf numFmtId="164" fontId="1" fillId="0" borderId="13" xfId="0" applyNumberFormat="1" applyFont="1" applyBorder="1" applyAlignment="1" applyProtection="1">
      <alignment horizontal="right" vertical="center"/>
      <protection locked="0"/>
    </xf>
    <xf numFmtId="0" fontId="0" fillId="0" borderId="25" xfId="0" applyBorder="1" applyAlignment="1" applyProtection="1">
      <alignment vertical="top" wrapText="1"/>
      <protection locked="0"/>
    </xf>
    <xf numFmtId="0" fontId="9" fillId="0" borderId="0" xfId="0" applyFont="1" applyAlignment="1" applyProtection="1">
      <alignment horizontal="center" vertical="center"/>
      <protection locked="0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0"/>
  <sheetViews>
    <sheetView tabSelected="1" topLeftCell="A38" zoomScaleNormal="100" workbookViewId="0">
      <selection activeCell="E38" sqref="E38"/>
    </sheetView>
  </sheetViews>
  <sheetFormatPr defaultRowHeight="12.75" x14ac:dyDescent="0.2"/>
  <cols>
    <col min="1" max="1" width="20" customWidth="1"/>
    <col min="2" max="2" width="12.85546875" customWidth="1"/>
    <col min="3" max="3" width="13.28515625" style="1" customWidth="1"/>
    <col min="4" max="4" width="12.7109375" style="1" customWidth="1"/>
    <col min="5" max="5" width="87.42578125" bestFit="1" customWidth="1"/>
  </cols>
  <sheetData>
    <row r="1" ht="20.100000000000001" hidden="1" customHeight="1" x14ac:dyDescent="0.2"/>
    <row r="2" ht="20.100000000000001" hidden="1" customHeight="1" x14ac:dyDescent="0.2"/>
    <row r="3" ht="20.100000000000001" hidden="1" customHeight="1" x14ac:dyDescent="0.2"/>
    <row r="4" ht="20.100000000000001" hidden="1" customHeight="1" x14ac:dyDescent="0.2"/>
    <row r="5" ht="20.100000000000001" hidden="1" customHeight="1" x14ac:dyDescent="0.2"/>
    <row r="6" ht="20.100000000000001" hidden="1" customHeight="1" x14ac:dyDescent="0.2"/>
    <row r="7" ht="20.100000000000001" hidden="1" customHeight="1" x14ac:dyDescent="0.2"/>
    <row r="8" ht="20.100000000000001" hidden="1" customHeight="1" x14ac:dyDescent="0.2"/>
    <row r="9" ht="20.100000000000001" hidden="1" customHeight="1" x14ac:dyDescent="0.2"/>
    <row r="10" ht="20.100000000000001" hidden="1" customHeight="1" x14ac:dyDescent="0.2"/>
    <row r="11" ht="20.100000000000001" hidden="1" customHeight="1" x14ac:dyDescent="0.2"/>
    <row r="12" ht="20.100000000000001" hidden="1" customHeight="1" x14ac:dyDescent="0.2"/>
    <row r="13" ht="20.100000000000001" hidden="1" customHeight="1" x14ac:dyDescent="0.2"/>
    <row r="14" ht="20.100000000000001" hidden="1" customHeight="1" x14ac:dyDescent="0.2"/>
    <row r="15" ht="20.100000000000001" hidden="1" customHeight="1" x14ac:dyDescent="0.2"/>
    <row r="16" ht="20.100000000000001" hidden="1" customHeight="1" x14ac:dyDescent="0.2"/>
    <row r="17" spans="6:6" ht="20.100000000000001" hidden="1" customHeight="1" x14ac:dyDescent="0.2"/>
    <row r="18" spans="6:6" ht="20.100000000000001" hidden="1" customHeight="1" x14ac:dyDescent="0.2"/>
    <row r="19" spans="6:6" ht="20.100000000000001" hidden="1" customHeight="1" x14ac:dyDescent="0.2"/>
    <row r="20" spans="6:6" ht="20.100000000000001" hidden="1" customHeight="1" x14ac:dyDescent="0.2"/>
    <row r="21" spans="6:6" ht="20.100000000000001" hidden="1" customHeight="1" x14ac:dyDescent="0.2"/>
    <row r="22" spans="6:6" ht="20.100000000000001" hidden="1" customHeight="1" x14ac:dyDescent="0.2"/>
    <row r="23" spans="6:6" ht="20.100000000000001" hidden="1" customHeight="1" x14ac:dyDescent="0.2">
      <c r="F23" s="2"/>
    </row>
    <row r="24" spans="6:6" ht="20.100000000000001" hidden="1" customHeight="1" x14ac:dyDescent="0.2"/>
    <row r="25" spans="6:6" ht="20.100000000000001" hidden="1" customHeight="1" x14ac:dyDescent="0.2"/>
    <row r="26" spans="6:6" ht="20.100000000000001" hidden="1" customHeight="1" x14ac:dyDescent="0.2"/>
    <row r="27" spans="6:6" ht="20.100000000000001" hidden="1" customHeight="1" x14ac:dyDescent="0.2"/>
    <row r="28" spans="6:6" ht="20.100000000000001" hidden="1" customHeight="1" x14ac:dyDescent="0.2"/>
    <row r="29" spans="6:6" ht="20.100000000000001" hidden="1" customHeight="1" x14ac:dyDescent="0.2"/>
    <row r="30" spans="6:6" ht="20.100000000000001" hidden="1" customHeight="1" x14ac:dyDescent="0.2"/>
    <row r="31" spans="6:6" ht="20.100000000000001" hidden="1" customHeight="1" x14ac:dyDescent="0.2"/>
    <row r="32" spans="6:6" ht="20.100000000000001" hidden="1" customHeight="1" x14ac:dyDescent="0.2"/>
    <row r="33" spans="1:9" ht="20.100000000000001" hidden="1" customHeight="1" x14ac:dyDescent="0.2"/>
    <row r="34" spans="1:9" ht="20.100000000000001" hidden="1" customHeight="1" x14ac:dyDescent="0.2"/>
    <row r="35" spans="1:9" ht="20.100000000000001" hidden="1" customHeight="1" x14ac:dyDescent="0.2"/>
    <row r="36" spans="1:9" ht="20.100000000000001" hidden="1" customHeight="1" x14ac:dyDescent="0.2"/>
    <row r="37" spans="1:9" ht="20.100000000000001" hidden="1" customHeight="1" x14ac:dyDescent="0.2"/>
    <row r="38" spans="1:9" x14ac:dyDescent="0.2">
      <c r="E38" t="s">
        <v>53</v>
      </c>
    </row>
    <row r="39" spans="1:9" x14ac:dyDescent="0.2">
      <c r="E39" t="s">
        <v>38</v>
      </c>
    </row>
    <row r="40" spans="1:9" x14ac:dyDescent="0.2">
      <c r="C40" s="1" t="s">
        <v>35</v>
      </c>
      <c r="E40" s="3" t="s">
        <v>50</v>
      </c>
    </row>
    <row r="41" spans="1:9" x14ac:dyDescent="0.2">
      <c r="E41" s="4"/>
      <c r="G41" s="5"/>
    </row>
    <row r="42" spans="1:9" x14ac:dyDescent="0.2">
      <c r="I42" s="3"/>
    </row>
    <row r="43" spans="1:9" ht="18" x14ac:dyDescent="0.25">
      <c r="A43" s="6"/>
      <c r="B43" s="6"/>
      <c r="C43" s="7"/>
      <c r="D43" s="8"/>
      <c r="E43" s="9" t="s">
        <v>51</v>
      </c>
      <c r="F43" s="6"/>
      <c r="I43" s="4"/>
    </row>
    <row r="44" spans="1:9" ht="16.5" thickBot="1" x14ac:dyDescent="0.25">
      <c r="A44" s="55" t="s">
        <v>44</v>
      </c>
      <c r="B44" s="55"/>
      <c r="C44" s="55"/>
      <c r="D44" s="55"/>
      <c r="E44" s="55"/>
      <c r="F44" s="6"/>
    </row>
    <row r="45" spans="1:9" ht="42.75" customHeight="1" x14ac:dyDescent="0.2">
      <c r="A45" s="10" t="s">
        <v>0</v>
      </c>
      <c r="B45" s="11" t="s">
        <v>39</v>
      </c>
      <c r="C45" s="12" t="s">
        <v>40</v>
      </c>
      <c r="D45" s="13" t="s">
        <v>47</v>
      </c>
      <c r="E45" s="14" t="s">
        <v>43</v>
      </c>
      <c r="F45" s="6"/>
    </row>
    <row r="46" spans="1:9" ht="13.5" thickBot="1" x14ac:dyDescent="0.25">
      <c r="A46" s="15"/>
      <c r="B46" s="16" t="s">
        <v>41</v>
      </c>
      <c r="C46" s="17" t="s">
        <v>41</v>
      </c>
      <c r="D46" s="17" t="s">
        <v>42</v>
      </c>
      <c r="E46" s="18"/>
      <c r="F46" s="6"/>
    </row>
    <row r="47" spans="1:9" ht="14.85" customHeight="1" x14ac:dyDescent="0.2">
      <c r="A47" s="19" t="s">
        <v>16</v>
      </c>
      <c r="B47" s="50">
        <v>8095</v>
      </c>
      <c r="C47" s="50">
        <v>283.3</v>
      </c>
      <c r="D47" s="51">
        <f>B47+C47</f>
        <v>8378.2999999999993</v>
      </c>
      <c r="E47" s="21" t="s">
        <v>48</v>
      </c>
      <c r="F47" s="6"/>
    </row>
    <row r="48" spans="1:9" x14ac:dyDescent="0.2">
      <c r="A48" s="22" t="s">
        <v>21</v>
      </c>
      <c r="B48" s="52">
        <v>10328</v>
      </c>
      <c r="C48" s="50">
        <v>361.5</v>
      </c>
      <c r="D48" s="51">
        <f>B48+C48</f>
        <v>10689.5</v>
      </c>
      <c r="E48" s="23" t="s">
        <v>48</v>
      </c>
      <c r="F48" s="6"/>
    </row>
    <row r="49" spans="1:6" ht="14.85" customHeight="1" x14ac:dyDescent="0.2">
      <c r="A49" s="22" t="s">
        <v>22</v>
      </c>
      <c r="B49" s="52">
        <v>8263</v>
      </c>
      <c r="C49" s="52">
        <v>289.2</v>
      </c>
      <c r="D49" s="51">
        <f t="shared" ref="D49:D60" si="0">B49+C49</f>
        <v>8552.2000000000007</v>
      </c>
      <c r="E49" s="25" t="s">
        <v>48</v>
      </c>
      <c r="F49" s="6"/>
    </row>
    <row r="50" spans="1:6" ht="25.5" x14ac:dyDescent="0.2">
      <c r="A50" s="22" t="s">
        <v>23</v>
      </c>
      <c r="B50" s="52">
        <v>9446</v>
      </c>
      <c r="C50" s="52">
        <f>-227.7+558.3</f>
        <v>330.59999999999997</v>
      </c>
      <c r="D50" s="51">
        <f t="shared" si="0"/>
        <v>9776.6</v>
      </c>
      <c r="E50" s="54" t="s">
        <v>49</v>
      </c>
      <c r="F50" s="6"/>
    </row>
    <row r="51" spans="1:6" ht="14.85" customHeight="1" x14ac:dyDescent="0.2">
      <c r="A51" s="22" t="s">
        <v>24</v>
      </c>
      <c r="B51" s="52">
        <v>14229</v>
      </c>
      <c r="C51" s="52">
        <v>498</v>
      </c>
      <c r="D51" s="51">
        <f t="shared" si="0"/>
        <v>14727</v>
      </c>
      <c r="E51" s="25" t="s">
        <v>48</v>
      </c>
      <c r="F51" s="6"/>
    </row>
    <row r="52" spans="1:6" ht="14.85" customHeight="1" x14ac:dyDescent="0.2">
      <c r="A52" s="22" t="s">
        <v>25</v>
      </c>
      <c r="B52" s="52">
        <v>6145</v>
      </c>
      <c r="C52" s="52">
        <v>215.1</v>
      </c>
      <c r="D52" s="51">
        <f t="shared" si="0"/>
        <v>6360.1</v>
      </c>
      <c r="E52" s="25" t="s">
        <v>48</v>
      </c>
      <c r="F52" s="6"/>
    </row>
    <row r="53" spans="1:6" x14ac:dyDescent="0.2">
      <c r="A53" s="22" t="s">
        <v>26</v>
      </c>
      <c r="B53" s="52">
        <v>10091</v>
      </c>
      <c r="C53" s="52">
        <v>353.2</v>
      </c>
      <c r="D53" s="51">
        <f t="shared" si="0"/>
        <v>10444.200000000001</v>
      </c>
      <c r="E53" s="23" t="s">
        <v>48</v>
      </c>
      <c r="F53" s="6"/>
    </row>
    <row r="54" spans="1:6" ht="14.85" customHeight="1" x14ac:dyDescent="0.2">
      <c r="A54" s="22" t="s">
        <v>27</v>
      </c>
      <c r="B54" s="52">
        <v>11419</v>
      </c>
      <c r="C54" s="52">
        <v>399.7</v>
      </c>
      <c r="D54" s="51">
        <f t="shared" si="0"/>
        <v>11818.7</v>
      </c>
      <c r="E54" s="25" t="s">
        <v>48</v>
      </c>
      <c r="F54" s="6"/>
    </row>
    <row r="55" spans="1:6" ht="25.5" x14ac:dyDescent="0.2">
      <c r="A55" s="22" t="s">
        <v>28</v>
      </c>
      <c r="B55" s="52">
        <v>10357</v>
      </c>
      <c r="C55" s="52">
        <f>-900.5+1263</f>
        <v>362.5</v>
      </c>
      <c r="D55" s="51">
        <f t="shared" si="0"/>
        <v>10719.5</v>
      </c>
      <c r="E55" s="54" t="s">
        <v>49</v>
      </c>
      <c r="F55" s="6"/>
    </row>
    <row r="56" spans="1:6" ht="25.5" x14ac:dyDescent="0.2">
      <c r="A56" s="22" t="s">
        <v>29</v>
      </c>
      <c r="B56" s="52">
        <v>10987</v>
      </c>
      <c r="C56" s="52">
        <f>-1697.6+2082.1</f>
        <v>384.5</v>
      </c>
      <c r="D56" s="51">
        <f t="shared" si="0"/>
        <v>11371.5</v>
      </c>
      <c r="E56" s="54" t="s">
        <v>49</v>
      </c>
      <c r="F56" s="6"/>
    </row>
    <row r="57" spans="1:6" ht="14.85" customHeight="1" x14ac:dyDescent="0.2">
      <c r="A57" s="22" t="s">
        <v>30</v>
      </c>
      <c r="B57" s="52">
        <v>12465</v>
      </c>
      <c r="C57" s="52">
        <v>436.3</v>
      </c>
      <c r="D57" s="51">
        <f t="shared" si="0"/>
        <v>12901.3</v>
      </c>
      <c r="E57" s="25" t="s">
        <v>48</v>
      </c>
      <c r="F57" s="6"/>
    </row>
    <row r="58" spans="1:6" ht="25.5" x14ac:dyDescent="0.2">
      <c r="A58" s="22" t="s">
        <v>31</v>
      </c>
      <c r="B58" s="52">
        <v>9386</v>
      </c>
      <c r="C58" s="52">
        <f>121+207.6</f>
        <v>328.6</v>
      </c>
      <c r="D58" s="51">
        <f t="shared" si="0"/>
        <v>9714.6</v>
      </c>
      <c r="E58" s="54" t="s">
        <v>49</v>
      </c>
      <c r="F58" s="6"/>
    </row>
    <row r="59" spans="1:6" x14ac:dyDescent="0.2">
      <c r="A59" s="22" t="s">
        <v>32</v>
      </c>
      <c r="B59" s="52">
        <v>15692</v>
      </c>
      <c r="C59" s="52">
        <v>549.20000000000005</v>
      </c>
      <c r="D59" s="51">
        <f t="shared" si="0"/>
        <v>16241.2</v>
      </c>
      <c r="E59" s="25" t="s">
        <v>48</v>
      </c>
      <c r="F59" s="6"/>
    </row>
    <row r="60" spans="1:6" ht="25.5" x14ac:dyDescent="0.2">
      <c r="A60" s="22" t="s">
        <v>33</v>
      </c>
      <c r="B60" s="52">
        <v>16830</v>
      </c>
      <c r="C60" s="52">
        <f>-961+1550</f>
        <v>589</v>
      </c>
      <c r="D60" s="51">
        <f t="shared" si="0"/>
        <v>17419</v>
      </c>
      <c r="E60" s="54" t="s">
        <v>49</v>
      </c>
      <c r="F60" s="6"/>
    </row>
    <row r="61" spans="1:6" ht="26.25" thickBot="1" x14ac:dyDescent="0.25">
      <c r="A61" s="22" t="s">
        <v>34</v>
      </c>
      <c r="B61" s="53">
        <v>16300</v>
      </c>
      <c r="C61" s="53">
        <f>-333.4+903.9</f>
        <v>570.5</v>
      </c>
      <c r="D61" s="51">
        <f>B61+C61</f>
        <v>16870.5</v>
      </c>
      <c r="E61" s="54" t="s">
        <v>49</v>
      </c>
      <c r="F61" s="6"/>
    </row>
    <row r="62" spans="1:6" ht="14.85" customHeight="1" thickBot="1" x14ac:dyDescent="0.25">
      <c r="A62" s="27" t="s">
        <v>36</v>
      </c>
      <c r="B62" s="28">
        <f>SUM(B47:B61)</f>
        <v>170033</v>
      </c>
      <c r="C62" s="28">
        <f>SUM(C47:C61)</f>
        <v>5951.2</v>
      </c>
      <c r="D62" s="29">
        <f>SUM(D47:D61)</f>
        <v>175984.2</v>
      </c>
      <c r="E62" s="30"/>
      <c r="F62" s="6"/>
    </row>
    <row r="63" spans="1:6" ht="14.85" customHeight="1" thickBot="1" x14ac:dyDescent="0.25">
      <c r="A63" s="27" t="s">
        <v>37</v>
      </c>
      <c r="B63" s="28">
        <v>0</v>
      </c>
      <c r="C63" s="28">
        <v>0</v>
      </c>
      <c r="D63" s="28">
        <v>0</v>
      </c>
      <c r="E63" s="31"/>
      <c r="F63" s="6"/>
    </row>
    <row r="64" spans="1:6" ht="14.85" customHeight="1" thickBot="1" x14ac:dyDescent="0.25">
      <c r="A64" s="27" t="s">
        <v>20</v>
      </c>
      <c r="B64" s="32">
        <f>B62+B63</f>
        <v>170033</v>
      </c>
      <c r="C64" s="32">
        <f t="shared" ref="C64:D64" si="1">C62+C63</f>
        <v>5951.2</v>
      </c>
      <c r="D64" s="32">
        <f t="shared" si="1"/>
        <v>175984.2</v>
      </c>
      <c r="E64" s="33"/>
      <c r="F64" s="6"/>
    </row>
    <row r="65" spans="1:6" x14ac:dyDescent="0.2">
      <c r="A65" s="6"/>
      <c r="B65" s="6"/>
      <c r="C65" s="8"/>
      <c r="D65" s="8"/>
      <c r="E65" s="6"/>
      <c r="F65" s="6"/>
    </row>
    <row r="66" spans="1:6" x14ac:dyDescent="0.2">
      <c r="A66" s="6"/>
      <c r="B66" s="6"/>
      <c r="C66" s="8"/>
      <c r="D66" s="8"/>
      <c r="E66" s="6"/>
      <c r="F66" s="6"/>
    </row>
    <row r="67" spans="1:6" x14ac:dyDescent="0.2">
      <c r="A67" s="6"/>
      <c r="B67" s="6"/>
      <c r="C67" s="8"/>
      <c r="D67" s="8"/>
      <c r="E67" s="6"/>
      <c r="F67" s="6"/>
    </row>
    <row r="68" spans="1:6" x14ac:dyDescent="0.2">
      <c r="A68" s="6"/>
      <c r="B68" s="6"/>
      <c r="C68" s="8"/>
      <c r="D68" s="8"/>
      <c r="E68" s="6"/>
      <c r="F68" s="6"/>
    </row>
    <row r="69" spans="1:6" x14ac:dyDescent="0.2">
      <c r="A69" s="6"/>
      <c r="B69" s="6"/>
      <c r="C69" s="8"/>
      <c r="D69" s="8"/>
      <c r="E69" s="6"/>
      <c r="F69" s="6"/>
    </row>
    <row r="70" spans="1:6" x14ac:dyDescent="0.2">
      <c r="A70" s="6"/>
      <c r="B70" s="6"/>
      <c r="C70" s="8"/>
      <c r="D70" s="8"/>
      <c r="E70" s="6"/>
      <c r="F70" s="6"/>
    </row>
    <row r="71" spans="1:6" x14ac:dyDescent="0.2">
      <c r="A71" s="6"/>
      <c r="B71" s="6"/>
      <c r="C71" s="8"/>
      <c r="D71" s="8"/>
      <c r="E71" s="6"/>
      <c r="F71" s="6"/>
    </row>
    <row r="72" spans="1:6" x14ac:dyDescent="0.2">
      <c r="A72" s="6"/>
      <c r="B72" s="6"/>
      <c r="C72" s="8"/>
      <c r="E72" s="6"/>
      <c r="F72" s="6"/>
    </row>
    <row r="73" spans="1:6" x14ac:dyDescent="0.2">
      <c r="A73" s="6"/>
      <c r="B73" s="6"/>
      <c r="C73" s="34"/>
      <c r="E73" s="9" t="s">
        <v>52</v>
      </c>
      <c r="F73" s="6"/>
    </row>
    <row r="74" spans="1:6" ht="16.5" thickBot="1" x14ac:dyDescent="0.25">
      <c r="A74" s="55" t="s">
        <v>45</v>
      </c>
      <c r="B74" s="55"/>
      <c r="C74" s="55"/>
      <c r="D74" s="55"/>
      <c r="E74" s="55"/>
      <c r="F74" s="6"/>
    </row>
    <row r="75" spans="1:6" ht="25.5" x14ac:dyDescent="0.2">
      <c r="A75" s="35" t="s">
        <v>1</v>
      </c>
      <c r="B75" s="11" t="s">
        <v>39</v>
      </c>
      <c r="C75" s="12" t="s">
        <v>40</v>
      </c>
      <c r="D75" s="13" t="s">
        <v>46</v>
      </c>
      <c r="E75" s="14" t="s">
        <v>43</v>
      </c>
      <c r="F75" s="6"/>
    </row>
    <row r="76" spans="1:6" ht="13.5" thickBot="1" x14ac:dyDescent="0.25">
      <c r="A76" s="15"/>
      <c r="B76" s="16" t="s">
        <v>41</v>
      </c>
      <c r="C76" s="17" t="s">
        <v>41</v>
      </c>
      <c r="D76" s="17" t="s">
        <v>42</v>
      </c>
      <c r="E76" s="18"/>
      <c r="F76" s="6"/>
    </row>
    <row r="77" spans="1:6" ht="14.85" customHeight="1" x14ac:dyDescent="0.2">
      <c r="A77" s="37" t="s">
        <v>2</v>
      </c>
      <c r="B77" s="20">
        <v>4947</v>
      </c>
      <c r="C77" s="38">
        <v>173.1</v>
      </c>
      <c r="D77" s="20">
        <f>B77+C77</f>
        <v>5120.1000000000004</v>
      </c>
      <c r="E77" s="39" t="s">
        <v>48</v>
      </c>
      <c r="F77" s="6"/>
    </row>
    <row r="78" spans="1:6" x14ac:dyDescent="0.2">
      <c r="A78" s="22" t="s">
        <v>3</v>
      </c>
      <c r="B78" s="20">
        <v>3131</v>
      </c>
      <c r="C78" s="24">
        <v>134.19999999999999</v>
      </c>
      <c r="D78" s="20">
        <f>B78+C78</f>
        <v>3265.2</v>
      </c>
      <c r="E78" s="49" t="s">
        <v>48</v>
      </c>
      <c r="F78" s="6"/>
    </row>
    <row r="79" spans="1:6" ht="14.85" customHeight="1" x14ac:dyDescent="0.2">
      <c r="A79" s="22" t="s">
        <v>4</v>
      </c>
      <c r="B79" s="20">
        <v>4453</v>
      </c>
      <c r="C79" s="24">
        <v>155.9</v>
      </c>
      <c r="D79" s="20">
        <f t="shared" ref="D79:D93" si="2">B79+C79</f>
        <v>4608.8999999999996</v>
      </c>
      <c r="E79" s="49" t="s">
        <v>48</v>
      </c>
      <c r="F79" s="6"/>
    </row>
    <row r="80" spans="1:6" ht="14.85" customHeight="1" x14ac:dyDescent="0.2">
      <c r="A80" s="22" t="s">
        <v>5</v>
      </c>
      <c r="B80" s="20">
        <v>2567</v>
      </c>
      <c r="C80" s="40">
        <v>89.8</v>
      </c>
      <c r="D80" s="20">
        <f t="shared" si="2"/>
        <v>2656.8</v>
      </c>
      <c r="E80" s="49" t="s">
        <v>48</v>
      </c>
      <c r="F80" s="6"/>
    </row>
    <row r="81" spans="1:6" ht="14.85" customHeight="1" x14ac:dyDescent="0.2">
      <c r="A81" s="22" t="s">
        <v>6</v>
      </c>
      <c r="B81" s="20">
        <v>2803</v>
      </c>
      <c r="C81" s="24">
        <v>98.1</v>
      </c>
      <c r="D81" s="20">
        <f t="shared" si="2"/>
        <v>2901.1</v>
      </c>
      <c r="E81" s="49" t="s">
        <v>48</v>
      </c>
      <c r="F81" s="6"/>
    </row>
    <row r="82" spans="1:6" ht="14.85" customHeight="1" x14ac:dyDescent="0.2">
      <c r="A82" s="22" t="s">
        <v>7</v>
      </c>
      <c r="B82" s="20">
        <v>2619</v>
      </c>
      <c r="C82" s="24">
        <v>91.7</v>
      </c>
      <c r="D82" s="20">
        <f t="shared" si="2"/>
        <v>2710.7</v>
      </c>
      <c r="E82" s="49" t="s">
        <v>48</v>
      </c>
      <c r="F82" s="6"/>
    </row>
    <row r="83" spans="1:6" ht="14.85" customHeight="1" x14ac:dyDescent="0.2">
      <c r="A83" s="22" t="s">
        <v>9</v>
      </c>
      <c r="B83" s="20">
        <v>4044</v>
      </c>
      <c r="C83" s="24">
        <v>144.6</v>
      </c>
      <c r="D83" s="20">
        <f t="shared" si="2"/>
        <v>4188.6000000000004</v>
      </c>
      <c r="E83" s="49" t="s">
        <v>48</v>
      </c>
      <c r="F83" s="6"/>
    </row>
    <row r="84" spans="1:6" ht="14.85" customHeight="1" x14ac:dyDescent="0.2">
      <c r="A84" s="22" t="s">
        <v>8</v>
      </c>
      <c r="B84" s="20">
        <v>2957</v>
      </c>
      <c r="C84" s="24">
        <v>115.9</v>
      </c>
      <c r="D84" s="20">
        <f t="shared" si="2"/>
        <v>3072.9</v>
      </c>
      <c r="E84" s="49" t="s">
        <v>48</v>
      </c>
      <c r="F84" s="6"/>
    </row>
    <row r="85" spans="1:6" ht="14.85" customHeight="1" x14ac:dyDescent="0.2">
      <c r="A85" s="22" t="s">
        <v>10</v>
      </c>
      <c r="B85" s="20">
        <v>3527</v>
      </c>
      <c r="C85" s="24">
        <v>123.4</v>
      </c>
      <c r="D85" s="20">
        <f t="shared" si="2"/>
        <v>3650.4</v>
      </c>
      <c r="E85" s="49" t="s">
        <v>48</v>
      </c>
      <c r="F85" s="6"/>
    </row>
    <row r="86" spans="1:6" ht="14.85" customHeight="1" x14ac:dyDescent="0.2">
      <c r="A86" s="22" t="s">
        <v>11</v>
      </c>
      <c r="B86" s="20">
        <v>2689</v>
      </c>
      <c r="C86" s="24">
        <v>94.1</v>
      </c>
      <c r="D86" s="20">
        <f t="shared" si="2"/>
        <v>2783.1</v>
      </c>
      <c r="E86" s="49" t="s">
        <v>48</v>
      </c>
      <c r="F86" s="6"/>
    </row>
    <row r="87" spans="1:6" ht="14.85" customHeight="1" x14ac:dyDescent="0.2">
      <c r="A87" s="22" t="s">
        <v>12</v>
      </c>
      <c r="B87" s="20">
        <v>2714</v>
      </c>
      <c r="C87" s="24">
        <v>95</v>
      </c>
      <c r="D87" s="20">
        <f t="shared" si="2"/>
        <v>2809</v>
      </c>
      <c r="E87" s="49" t="s">
        <v>48</v>
      </c>
      <c r="F87" s="6"/>
    </row>
    <row r="88" spans="1:6" ht="25.5" x14ac:dyDescent="0.2">
      <c r="A88" s="22" t="s">
        <v>13</v>
      </c>
      <c r="B88" s="20">
        <v>3816</v>
      </c>
      <c r="C88" s="24">
        <f>-1050+1183.5</f>
        <v>133.5</v>
      </c>
      <c r="D88" s="20">
        <f t="shared" si="2"/>
        <v>3949.5</v>
      </c>
      <c r="E88" s="54" t="s">
        <v>49</v>
      </c>
      <c r="F88" s="6"/>
    </row>
    <row r="89" spans="1:6" ht="25.5" x14ac:dyDescent="0.2">
      <c r="A89" s="22" t="s">
        <v>14</v>
      </c>
      <c r="B89" s="20">
        <v>3202</v>
      </c>
      <c r="C89" s="24">
        <f>-817.9+930</f>
        <v>112.10000000000002</v>
      </c>
      <c r="D89" s="20">
        <f t="shared" si="2"/>
        <v>3314.1</v>
      </c>
      <c r="E89" s="54" t="s">
        <v>49</v>
      </c>
      <c r="F89" s="6"/>
    </row>
    <row r="90" spans="1:6" ht="14.85" customHeight="1" x14ac:dyDescent="0.2">
      <c r="A90" s="22" t="s">
        <v>15</v>
      </c>
      <c r="B90" s="20">
        <v>2779</v>
      </c>
      <c r="C90" s="24">
        <v>97.3</v>
      </c>
      <c r="D90" s="20">
        <f t="shared" si="2"/>
        <v>2876.3</v>
      </c>
      <c r="E90" s="49" t="s">
        <v>48</v>
      </c>
      <c r="F90" s="6"/>
    </row>
    <row r="91" spans="1:6" ht="14.85" customHeight="1" x14ac:dyDescent="0.2">
      <c r="A91" s="22" t="s">
        <v>16</v>
      </c>
      <c r="B91" s="20">
        <v>3776</v>
      </c>
      <c r="C91" s="24">
        <v>132.19999999999999</v>
      </c>
      <c r="D91" s="20">
        <f t="shared" si="2"/>
        <v>3908.2</v>
      </c>
      <c r="E91" s="49" t="s">
        <v>48</v>
      </c>
      <c r="F91" s="6"/>
    </row>
    <row r="92" spans="1:6" ht="14.85" customHeight="1" x14ac:dyDescent="0.2">
      <c r="A92" s="22" t="s">
        <v>17</v>
      </c>
      <c r="B92" s="20">
        <v>3307</v>
      </c>
      <c r="C92" s="24">
        <v>115.7</v>
      </c>
      <c r="D92" s="20">
        <f t="shared" si="2"/>
        <v>3422.7</v>
      </c>
      <c r="E92" s="49" t="s">
        <v>48</v>
      </c>
      <c r="F92" s="6"/>
    </row>
    <row r="93" spans="1:6" ht="14.85" customHeight="1" x14ac:dyDescent="0.2">
      <c r="A93" s="41" t="s">
        <v>18</v>
      </c>
      <c r="B93" s="20">
        <v>4193</v>
      </c>
      <c r="C93" s="26">
        <v>146.80000000000001</v>
      </c>
      <c r="D93" s="20">
        <f t="shared" si="2"/>
        <v>4339.8</v>
      </c>
      <c r="E93" s="49" t="s">
        <v>48</v>
      </c>
      <c r="F93" s="6"/>
    </row>
    <row r="94" spans="1:6" ht="14.85" customHeight="1" thickBot="1" x14ac:dyDescent="0.25">
      <c r="A94" s="42" t="s">
        <v>19</v>
      </c>
      <c r="B94" s="20">
        <v>4514</v>
      </c>
      <c r="C94" s="26">
        <v>173.8</v>
      </c>
      <c r="D94" s="20">
        <f>B94+C94</f>
        <v>4687.8</v>
      </c>
      <c r="E94" s="43" t="s">
        <v>48</v>
      </c>
      <c r="F94" s="6"/>
    </row>
    <row r="95" spans="1:6" ht="14.85" customHeight="1" thickBot="1" x14ac:dyDescent="0.25">
      <c r="A95" s="27" t="s">
        <v>36</v>
      </c>
      <c r="B95" s="28">
        <f>SUM(B77:B94)</f>
        <v>62038</v>
      </c>
      <c r="C95" s="28">
        <f>SUM(C77:C94)</f>
        <v>2227.2000000000003</v>
      </c>
      <c r="D95" s="28">
        <f>SUM(D77:D94)</f>
        <v>64265.200000000004</v>
      </c>
      <c r="E95" s="44"/>
      <c r="F95" s="6"/>
    </row>
    <row r="96" spans="1:6" ht="14.85" customHeight="1" thickBot="1" x14ac:dyDescent="0.25">
      <c r="A96" s="37" t="s">
        <v>37</v>
      </c>
      <c r="B96" s="28">
        <v>0</v>
      </c>
      <c r="C96" s="45">
        <v>0</v>
      </c>
      <c r="D96" s="46">
        <v>0</v>
      </c>
      <c r="E96" s="36"/>
      <c r="F96" s="6"/>
    </row>
    <row r="97" spans="1:15" ht="14.85" customHeight="1" thickBot="1" x14ac:dyDescent="0.25">
      <c r="A97" s="47" t="s">
        <v>20</v>
      </c>
      <c r="B97" s="32">
        <f>SUM(B95:B96)</f>
        <v>62038</v>
      </c>
      <c r="C97" s="32">
        <f>SUM(C95:C96)</f>
        <v>2227.2000000000003</v>
      </c>
      <c r="D97" s="32">
        <f>SUM(D95:D96)</f>
        <v>64265.200000000004</v>
      </c>
      <c r="E97" s="48"/>
      <c r="F97" s="6"/>
    </row>
    <row r="98" spans="1:15" x14ac:dyDescent="0.2">
      <c r="A98" s="6"/>
      <c r="B98" s="6"/>
      <c r="C98" s="8"/>
      <c r="D98" s="8"/>
      <c r="E98" s="6"/>
      <c r="F98" s="6"/>
    </row>
    <row r="99" spans="1:15" x14ac:dyDescent="0.2">
      <c r="A99" s="6"/>
      <c r="B99" s="6"/>
      <c r="C99" s="8"/>
      <c r="D99" s="8"/>
      <c r="E99" s="6"/>
      <c r="F99" s="6"/>
    </row>
    <row r="100" spans="1:15" x14ac:dyDescent="0.2">
      <c r="O100" s="1"/>
    </row>
  </sheetData>
  <mergeCells count="2">
    <mergeCell ref="A44:E44"/>
    <mergeCell ref="A74:E74"/>
  </mergeCells>
  <phoneticPr fontId="0" type="noConversion"/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5" fitToWidth="3" fitToHeight="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úprava</vt:lpstr>
      <vt:lpstr>úprava!Oblast_tisku</vt:lpstr>
    </vt:vector>
  </TitlesOfParts>
  <Company>ÚMČ Praha 8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Baumova</dc:creator>
  <cp:lastModifiedBy>Plachá Radka (P8)</cp:lastModifiedBy>
  <cp:lastPrinted>2026-09-14T14:31:22Z</cp:lastPrinted>
  <dcterms:created xsi:type="dcterms:W3CDTF">2007-11-19T13:18:55Z</dcterms:created>
  <dcterms:modified xsi:type="dcterms:W3CDTF">2026-09-23T12:31:40Z</dcterms:modified>
</cp:coreProperties>
</file>