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0971403_pism250971403/"/>
    </mc:Choice>
  </mc:AlternateContent>
  <xr:revisionPtr revIDLastSave="0" documentId="13_ncr:1_{FEAAB9E2-F12B-4DAC-899A-026175A6F1A3}" xr6:coauthVersionLast="47" xr6:coauthVersionMax="47" xr10:uidLastSave="{00000000-0000-0000-0000-000000000000}"/>
  <bookViews>
    <workbookView xWindow="3540" yWindow="3540" windowWidth="21600" windowHeight="12735" tabRatio="786" activeTab="9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8">'Kap. 09'!$A$1:$H$95</definedName>
    <definedName name="_xlnm.Print_Area" localSheetId="1">Kap.02!$A$1:$H$21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9" l="1"/>
  <c r="F7" i="8" l="1"/>
  <c r="F73" i="20"/>
  <c r="F80" i="23" l="1"/>
  <c r="F8" i="2"/>
  <c r="F17" i="2"/>
  <c r="G15" i="2"/>
  <c r="G12" i="13"/>
  <c r="G16" i="7"/>
  <c r="G18" i="19"/>
  <c r="G16" i="19"/>
  <c r="G97" i="20"/>
  <c r="G89" i="20"/>
  <c r="G79" i="20"/>
  <c r="G13" i="20"/>
  <c r="G27" i="1"/>
  <c r="E15" i="13"/>
  <c r="E9" i="13"/>
  <c r="E91" i="23"/>
  <c r="E80" i="23"/>
  <c r="E56" i="23"/>
  <c r="E31" i="23"/>
  <c r="E22" i="23"/>
  <c r="E14" i="8"/>
  <c r="E7" i="8"/>
  <c r="E18" i="7"/>
  <c r="E15" i="7"/>
  <c r="E10" i="7"/>
  <c r="E25" i="19"/>
  <c r="E7" i="19"/>
  <c r="E16" i="26"/>
  <c r="E10" i="26" s="1"/>
  <c r="E18" i="26" s="1"/>
  <c r="E8" i="26"/>
  <c r="E168" i="20"/>
  <c r="E160" i="20"/>
  <c r="G14" i="20"/>
  <c r="E73" i="20"/>
  <c r="E9" i="20"/>
  <c r="E8" i="20" s="1"/>
  <c r="E170" i="20" s="1"/>
  <c r="E8" i="3"/>
  <c r="E12" i="3" s="1"/>
  <c r="E25" i="1"/>
  <c r="E21" i="1"/>
  <c r="E18" i="1"/>
  <c r="E28" i="1" s="1"/>
  <c r="G14" i="2"/>
  <c r="G24" i="23"/>
  <c r="G9" i="19"/>
  <c r="F20" i="2" l="1"/>
  <c r="E8" i="7"/>
  <c r="F22" i="23"/>
  <c r="F8" i="23"/>
  <c r="F7" i="23" s="1"/>
  <c r="G169" i="20" l="1"/>
  <c r="G79" i="23" l="1"/>
  <c r="G26" i="1" l="1"/>
  <c r="F25" i="1"/>
  <c r="F9" i="13" l="1"/>
  <c r="F10" i="7"/>
  <c r="F15" i="7"/>
  <c r="G15" i="7" s="1"/>
  <c r="F18" i="7" l="1"/>
  <c r="F8" i="7" s="1"/>
  <c r="F20" i="7" l="1"/>
  <c r="G18" i="7"/>
  <c r="G19" i="7"/>
  <c r="G11" i="3" l="1"/>
  <c r="G25" i="1" l="1"/>
  <c r="F91" i="23" l="1"/>
  <c r="F56" i="23"/>
  <c r="F53" i="23"/>
  <c r="F31" i="23"/>
  <c r="F14" i="8"/>
  <c r="F16" i="8" s="1"/>
  <c r="F25" i="19"/>
  <c r="F7" i="19"/>
  <c r="F30" i="19" s="1"/>
  <c r="F10" i="26"/>
  <c r="F8" i="26"/>
  <c r="F168" i="20"/>
  <c r="F160" i="20"/>
  <c r="F9" i="20"/>
  <c r="F8" i="20" s="1"/>
  <c r="F170" i="20" s="1"/>
  <c r="F8" i="3"/>
  <c r="F12" i="3" s="1"/>
  <c r="F21" i="1"/>
  <c r="F18" i="1"/>
  <c r="F28" i="1" s="1"/>
  <c r="F18" i="26" l="1"/>
  <c r="F52" i="23"/>
  <c r="F93" i="23" s="1"/>
  <c r="E53" i="23" l="1"/>
  <c r="G13" i="7" l="1"/>
  <c r="G12" i="7"/>
  <c r="G11" i="7"/>
  <c r="E20" i="7"/>
  <c r="G20" i="7" l="1"/>
  <c r="G12" i="20" l="1"/>
  <c r="G168" i="20" l="1"/>
  <c r="G17" i="13" l="1"/>
  <c r="G11" i="13"/>
  <c r="G92" i="23"/>
  <c r="G89" i="23"/>
  <c r="G88" i="23"/>
  <c r="G87" i="23"/>
  <c r="G86" i="23"/>
  <c r="G85" i="23"/>
  <c r="G84" i="23"/>
  <c r="G83" i="23"/>
  <c r="G82" i="23"/>
  <c r="G81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0" i="23"/>
  <c r="G59" i="23"/>
  <c r="G58" i="23"/>
  <c r="G57" i="23"/>
  <c r="G55" i="23"/>
  <c r="G54" i="23"/>
  <c r="G33" i="23"/>
  <c r="G32" i="23"/>
  <c r="G29" i="23"/>
  <c r="G28" i="23"/>
  <c r="G27" i="23"/>
  <c r="G26" i="23"/>
  <c r="G25" i="23"/>
  <c r="G23" i="23"/>
  <c r="G21" i="23"/>
  <c r="G20" i="23"/>
  <c r="G18" i="23"/>
  <c r="G17" i="23"/>
  <c r="G16" i="23"/>
  <c r="G15" i="23"/>
  <c r="G14" i="23"/>
  <c r="G13" i="23"/>
  <c r="G12" i="23"/>
  <c r="G11" i="23"/>
  <c r="G10" i="23"/>
  <c r="G9" i="23"/>
  <c r="G15" i="8"/>
  <c r="G13" i="8"/>
  <c r="G12" i="8"/>
  <c r="G11" i="8"/>
  <c r="G10" i="8"/>
  <c r="G9" i="8"/>
  <c r="G8" i="8"/>
  <c r="G10" i="7"/>
  <c r="G29" i="19"/>
  <c r="G28" i="19"/>
  <c r="G26" i="19"/>
  <c r="G24" i="19"/>
  <c r="G22" i="19"/>
  <c r="G21" i="19"/>
  <c r="G20" i="19"/>
  <c r="G17" i="19"/>
  <c r="G15" i="19"/>
  <c r="G14" i="19"/>
  <c r="G13" i="19"/>
  <c r="G12" i="19"/>
  <c r="G11" i="19"/>
  <c r="G10" i="19"/>
  <c r="G8" i="19"/>
  <c r="G17" i="26"/>
  <c r="G16" i="26"/>
  <c r="G15" i="26"/>
  <c r="G14" i="26"/>
  <c r="G13" i="26"/>
  <c r="G12" i="26"/>
  <c r="G11" i="26"/>
  <c r="G164" i="20"/>
  <c r="G163" i="20"/>
  <c r="G162" i="20"/>
  <c r="G161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98" i="20"/>
  <c r="G96" i="20"/>
  <c r="G95" i="20"/>
  <c r="G94" i="20"/>
  <c r="G93" i="20"/>
  <c r="G92" i="20"/>
  <c r="G91" i="20"/>
  <c r="G90" i="20"/>
  <c r="G88" i="20"/>
  <c r="G87" i="20"/>
  <c r="G86" i="20"/>
  <c r="G85" i="20"/>
  <c r="G84" i="20"/>
  <c r="G83" i="20"/>
  <c r="G82" i="20"/>
  <c r="G81" i="20"/>
  <c r="G80" i="20"/>
  <c r="G78" i="20"/>
  <c r="G77" i="20"/>
  <c r="G76" i="20"/>
  <c r="G75" i="20"/>
  <c r="G74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1" i="20"/>
  <c r="G10" i="20"/>
  <c r="G10" i="3"/>
  <c r="G9" i="3"/>
  <c r="G13" i="2"/>
  <c r="G12" i="2"/>
  <c r="G11" i="2"/>
  <c r="G10" i="2"/>
  <c r="G9" i="2"/>
  <c r="G23" i="1"/>
  <c r="G22" i="1"/>
  <c r="G19" i="1"/>
  <c r="F15" i="13" l="1"/>
  <c r="F18" i="13" s="1"/>
  <c r="G8" i="3" l="1"/>
  <c r="G10" i="26" l="1"/>
  <c r="G12" i="3" l="1"/>
  <c r="G160" i="20" l="1"/>
  <c r="G7" i="19" l="1"/>
  <c r="G53" i="23" l="1"/>
  <c r="G15" i="13" l="1"/>
  <c r="E8" i="23"/>
  <c r="G14" i="8"/>
  <c r="G7" i="8"/>
  <c r="G18" i="1"/>
  <c r="G18" i="26" l="1"/>
  <c r="G25" i="19"/>
  <c r="E30" i="19"/>
  <c r="G30" i="19" s="1"/>
  <c r="G80" i="23"/>
  <c r="G56" i="23"/>
  <c r="G21" i="1"/>
  <c r="G28" i="1"/>
  <c r="G73" i="20"/>
  <c r="E18" i="13"/>
  <c r="G18" i="13" s="1"/>
  <c r="G9" i="13"/>
  <c r="G31" i="23"/>
  <c r="G8" i="23"/>
  <c r="G22" i="23"/>
  <c r="G9" i="20"/>
  <c r="E7" i="23"/>
  <c r="E16" i="8"/>
  <c r="G16" i="8" s="1"/>
  <c r="E52" i="23"/>
  <c r="E93" i="23" l="1"/>
  <c r="G52" i="23"/>
  <c r="G8" i="7"/>
  <c r="G8" i="20"/>
  <c r="G7" i="23"/>
  <c r="G91" i="23" l="1"/>
  <c r="G170" i="20" l="1"/>
  <c r="G93" i="23"/>
  <c r="E8" i="2"/>
  <c r="E20" i="2" s="1"/>
  <c r="G8" i="2" l="1"/>
  <c r="G20" i="2"/>
</calcChain>
</file>

<file path=xl/sharedStrings.xml><?xml version="1.0" encoding="utf-8"?>
<sst xmlns="http://schemas.openxmlformats.org/spreadsheetml/2006/main" count="756" uniqueCount="360">
  <si>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</si>
  <si>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</si>
  <si>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</si>
  <si>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</si>
  <si>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</si>
  <si>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</si>
  <si>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</si>
  <si>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</si>
  <si>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</si>
  <si>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</si>
  <si>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</si>
  <si>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</si>
  <si>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</si>
  <si>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</si>
  <si>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</si>
  <si>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</si>
  <si>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</si>
  <si>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</si>
  <si>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</si>
  <si>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</si>
  <si>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</si>
  <si>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</si>
  <si>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</si>
  <si>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</si>
  <si>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</si>
  <si>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</si>
  <si>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</si>
  <si>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</si>
  <si>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</si>
  <si>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</si>
  <si>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</si>
  <si>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</si>
  <si>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</si>
  <si>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</si>
  <si>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</si>
  <si>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</si>
  <si>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</si>
  <si>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</si>
  <si>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</si>
  <si>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</si>
  <si>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</si>
  <si>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</si>
  <si>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</si>
  <si>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</si>
  <si>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</si>
  <si>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</si>
  <si>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</si>
  <si>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</si>
  <si>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</si>
  <si>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</si>
  <si>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</si>
  <si>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</si>
  <si>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</si>
  <si>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</si>
  <si>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</si>
  <si>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</si>
  <si>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</si>
  <si>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</si>
  <si>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</si>
  <si>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</si>
  <si>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</si>
  <si>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</si>
  <si>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</si>
  <si>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</si>
  <si>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</si>
  <si>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</si>
  <si>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</si>
  <si>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</si>
  <si>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</si>
  <si>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</si>
  <si>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</si>
  <si>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</si>
  <si>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</si>
  <si>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</si>
  <si>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</si>
  <si>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</si>
  <si>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</si>
  <si>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</si>
  <si>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</si>
  <si>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</si>
  <si>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</si>
  <si>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</si>
  <si>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</si>
  <si>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</si>
  <si>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</si>
  <si>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</si>
  <si>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</si>
  <si>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</si>
  <si>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</si>
  <si>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</si>
  <si>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</si>
  <si>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</si>
  <si>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</si>
  <si>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</si>
  <si>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</si>
  <si>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</si>
  <si>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</si>
  <si>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</si>
  <si>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</si>
  <si>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</si>
  <si>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</si>
  <si>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</si>
  <si>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</si>
  <si>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</si>
  <si>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</si>
  <si>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</si>
  <si>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</si>
  <si>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</si>
  <si>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</si>
  <si>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</si>
  <si>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</si>
  <si>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</si>
  <si>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</si>
  <si>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</si>
  <si>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</si>
  <si>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</si>
  <si>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</si>
  <si>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</si>
  <si>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</si>
  <si>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</si>
  <si>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</si>
  <si>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</si>
  <si>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</si>
  <si>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</si>
  <si>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</si>
  <si>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</si>
  <si>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</si>
  <si>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</si>
  <si>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</si>
  <si>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</si>
  <si>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</si>
  <si>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</si>
  <si>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</si>
  <si>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</si>
  <si>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</si>
  <si>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</si>
  <si>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</si>
  <si>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</si>
  <si>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</si>
  <si>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</si>
  <si>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</si>
  <si>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</si>
  <si>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</si>
  <si>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</si>
  <si>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</si>
  <si>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</si>
  <si>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</si>
  <si>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</si>
  <si>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</si>
  <si>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</si>
  <si>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</si>
  <si>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</si>
  <si>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</si>
  <si>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</si>
  <si>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</si>
  <si>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</si>
  <si>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</si>
  <si>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</si>
  <si>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</si>
  <si>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</si>
  <si>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</si>
  <si>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</si>
  <si>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</si>
  <si>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</si>
  <si>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</si>
  <si>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</si>
  <si>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</si>
  <si>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</si>
  <si>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</si>
  <si>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</si>
  <si>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</si>
  <si>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</si>
  <si>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</si>
  <si>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</si>
  <si>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</si>
  <si>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</si>
  <si>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</si>
  <si>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</si>
  <si>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</si>
  <si>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</si>
  <si>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</si>
  <si>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</si>
  <si>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</si>
  <si>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</si>
  <si>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</si>
  <si>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</si>
  <si>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</si>
  <si>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</si>
  <si>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</si>
  <si>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</si>
  <si>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</si>
  <si>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</si>
  <si>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</si>
  <si>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</si>
  <si>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</si>
  <si>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</si>
  <si>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</si>
  <si>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</si>
  <si>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</si>
  <si>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</si>
  <si>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</si>
  <si>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</si>
  <si>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</si>
  <si>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</si>
  <si>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</si>
  <si>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</si>
  <si>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</si>
  <si>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</si>
  <si>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</si>
  <si>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</si>
  <si>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</si>
  <si>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</si>
  <si>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</si>
  <si>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</si>
  <si>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</si>
  <si>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</si>
  <si>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</si>
  <si>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</si>
  <si>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</si>
  <si>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</si>
  <si>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</si>
  <si>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</si>
  <si>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</si>
  <si>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</si>
  <si>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</si>
  <si>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</si>
  <si>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</si>
  <si>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</si>
  <si>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</si>
  <si>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</si>
  <si>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</si>
  <si>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</si>
  <si>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</si>
  <si>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</si>
  <si>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</si>
  <si>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</si>
  <si>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</si>
  <si>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</si>
  <si>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</si>
  <si>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</si>
  <si>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</si>
  <si>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</si>
  <si>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</si>
  <si>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</si>
  <si>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</si>
  <si>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</si>
  <si>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</si>
  <si>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</si>
  <si>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</si>
  <si>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</si>
  <si>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</si>
  <si>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</si>
  <si>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</si>
  <si>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</si>
  <si>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</si>
  <si>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</si>
  <si>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</si>
  <si>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</si>
  <si>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SPOD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</si>
  <si>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</si>
  <si>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</si>
  <si>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</si>
  <si>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</si>
  <si>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</si>
  <si>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</si>
  <si>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péče památkové zóny, drobná umělecká díla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</si>
  <si>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</si>
  <si>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</si>
  <si>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</si>
  <si>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</si>
  <si>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</si>
  <si>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</si>
  <si>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</si>
  <si>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</si>
  <si>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</si>
  <si>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</si>
  <si>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</si>
  <si>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</si>
  <si>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</si>
  <si>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</si>
  <si>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</si>
  <si>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zdravotnictví a sociálních služeb ÚMČ</t>
  </si>
  <si>
    <t>3640 - komunální služby a územní rozvoj j. n.</t>
  </si>
  <si>
    <t>Nová Palmovka - právní služby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</si>
  <si>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</si>
  <si>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</si>
  <si>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</si>
  <si>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</si>
  <si>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</si>
  <si>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</si>
  <si>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</si>
  <si>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</si>
  <si>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odbor evropských fondů ÚMČ</t>
  </si>
  <si>
    <t>právní služby, poskytnuté náhrady, sankce</t>
  </si>
  <si>
    <t>0427</t>
  </si>
  <si>
    <t>navýšení kapacity zákl. vzdělání za účelem soc. inkluze ZŠ Pernerova</t>
  </si>
  <si>
    <t>refundace</t>
  </si>
  <si>
    <t>pol. 5029 - ostatní platby za provedenou práci j.n.</t>
  </si>
  <si>
    <t>Čistá osmička</t>
  </si>
  <si>
    <t>2212 - silnice údržba</t>
  </si>
  <si>
    <t>zpracování studií a strategických vizí</t>
  </si>
  <si>
    <t xml:space="preserve">         nákup služeb j.n.</t>
  </si>
  <si>
    <t xml:space="preserve">         nákup materiálu j.n.  </t>
  </si>
  <si>
    <t xml:space="preserve">         opravy a udržování</t>
  </si>
  <si>
    <t xml:space="preserve">        činnost odboru </t>
  </si>
  <si>
    <t>oddělení plánování a rozvoje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</si>
  <si>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</si>
  <si>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</si>
  <si>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</si>
  <si>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</si>
  <si>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</si>
  <si>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</si>
  <si>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</si>
  <si>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</si>
  <si>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</si>
  <si>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</si>
  <si>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</si>
  <si>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</si>
  <si>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</si>
  <si>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</si>
  <si>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</si>
  <si>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</si>
  <si>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</si>
  <si>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>na rok 2021</t>
  </si>
  <si>
    <t>2390409413517</t>
  </si>
  <si>
    <t xml:space="preserve">           dvě budovy</t>
  </si>
  <si>
    <t xml:space="preserve">           pronájem tělocvičny</t>
  </si>
  <si>
    <t xml:space="preserve">           vybavení Pernerova</t>
  </si>
  <si>
    <t xml:space="preserve">          bezp. a ekol. požadavky souvis. s chodem jídelny</t>
  </si>
  <si>
    <t>3315 - činnost muzeí a galerií</t>
  </si>
  <si>
    <t>vánoční osvětlení Prahy 8</t>
  </si>
  <si>
    <t xml:space="preserve">elektrická energie VO parkoviště Nekvasilova, Nová Palmovka, kavárna Krakov </t>
  </si>
  <si>
    <t>Nová Palmovka BV (ostra objektu, odměna OSMS a.s.)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</si>
  <si>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</si>
  <si>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</si>
  <si>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</si>
  <si>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</si>
  <si>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</si>
  <si>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Příloha č. 3</t>
  </si>
  <si>
    <t>zřízených městskou částí Praha 8</t>
  </si>
  <si>
    <t>konzultační, poradenská a organiz. činnost
IN HOUSE</t>
  </si>
  <si>
    <t>Návrh Rozpočtu městské části Praha 8 na rok 2022</t>
  </si>
  <si>
    <t>na rok 2022</t>
  </si>
  <si>
    <t>2022/2021</t>
  </si>
  <si>
    <t>;</t>
  </si>
  <si>
    <t>0227</t>
  </si>
  <si>
    <t>výstavba a modernizace zařízení na sběr, třídění a využití odpadu (podzemní kontejnery)</t>
  </si>
  <si>
    <t xml:space="preserve">pronájem </t>
  </si>
  <si>
    <t>pol. 5164 - nájemné</t>
  </si>
  <si>
    <r>
      <t>správa smluv a správa zásad pro výstavbu -</t>
    </r>
    <r>
      <rPr>
        <b/>
        <sz val="8"/>
        <rFont val="Arial CE"/>
        <charset val="238"/>
      </rPr>
      <t xml:space="preserve"> </t>
    </r>
    <r>
      <rPr>
        <sz val="10"/>
        <rFont val="Arial CE"/>
        <charset val="238"/>
      </rPr>
      <t>nové pověření k výkonu</t>
    </r>
  </si>
  <si>
    <t>5512 - ochrana obyvatelstva</t>
  </si>
  <si>
    <t>dar Romodromu na pořádání hudebního festivalu 6. ročníku "Miri Gili 2022"</t>
  </si>
  <si>
    <t>Liběnský svět - kulturní zařízení</t>
  </si>
  <si>
    <t>625</t>
  </si>
  <si>
    <t>preventivní činnost v oblasti kultury a sportu</t>
  </si>
  <si>
    <t>623</t>
  </si>
  <si>
    <t>624</t>
  </si>
  <si>
    <t>Zastupitelstva městské části Praha 8</t>
  </si>
  <si>
    <t>ze dne 2. února 2022</t>
  </si>
  <si>
    <t>usnesení č. Usn ZMC 002/2022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</si>
</sst>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5" fillId="0" borderId="0" applyFont="0" applyFill="0" applyBorder="0" applyAlignment="0" applyProtection="0"/>
  </cellStyleXfs>
  <cellXfs count="597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23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23" fillId="0" borderId="0" xfId="0" applyNumberFormat="1" applyFont="1"/>
    <xf numFmtId="3" fontId="0" fillId="0" borderId="0" xfId="0" applyNumberFormat="1"/>
    <xf numFmtId="0" fontId="22" fillId="0" borderId="0" xfId="0" applyFont="1"/>
    <xf numFmtId="0" fontId="26" fillId="0" borderId="0" xfId="0" applyFont="1"/>
    <xf numFmtId="0" fontId="23" fillId="2" borderId="0" xfId="0" applyFont="1" applyFill="1"/>
    <xf numFmtId="0" fontId="25" fillId="0" borderId="0" xfId="0" applyFont="1"/>
    <xf numFmtId="0" fontId="0" fillId="0" borderId="0" xfId="0"/>
    <xf numFmtId="0" fontId="0" fillId="0" borderId="0" xfId="0"/>
    <xf numFmtId="10" fontId="14" fillId="0" borderId="0" xfId="0" applyNumberFormat="1" applyFont="1"/>
    <xf numFmtId="10" fontId="0" fillId="0" borderId="0" xfId="0" applyNumberFormat="1"/>
    <xf numFmtId="0" fontId="28" fillId="0" borderId="0" xfId="0" applyFont="1" applyAlignment="1">
      <alignment wrapText="1"/>
    </xf>
    <xf numFmtId="10" fontId="28" fillId="0" borderId="0" xfId="0" applyNumberFormat="1" applyFont="1"/>
    <xf numFmtId="0" fontId="0" fillId="0" borderId="0" xfId="0" applyFill="1"/>
    <xf numFmtId="2" fontId="1" fillId="0" borderId="0" xfId="0" applyNumberFormat="1" applyFont="1" applyFill="1"/>
    <xf numFmtId="0" fontId="0" fillId="0" borderId="0" xfId="0"/>
    <xf numFmtId="10" fontId="14" fillId="0" borderId="0" xfId="0" applyNumberFormat="1" applyFont="1" applyFill="1"/>
    <xf numFmtId="0" fontId="0" fillId="0" borderId="0" xfId="0"/>
    <xf numFmtId="10" fontId="28" fillId="0" borderId="0" xfId="2" applyNumberFormat="1" applyFont="1" applyAlignment="1">
      <alignment horizontal="center" wrapText="1"/>
    </xf>
    <xf numFmtId="0" fontId="0" fillId="0" borderId="0" xfId="0" applyFont="1"/>
    <xf numFmtId="10" fontId="0" fillId="0" borderId="0" xfId="0" applyNumberFormat="1" applyFont="1"/>
    <xf numFmtId="10" fontId="30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right" wrapText="1"/>
    </xf>
    <xf numFmtId="10" fontId="30" fillId="0" borderId="0" xfId="0" applyNumberFormat="1" applyFont="1" applyAlignment="1">
      <alignment horizontal="center" wrapText="1"/>
    </xf>
    <xf numFmtId="0" fontId="0" fillId="0" borderId="0" xfId="0"/>
    <xf numFmtId="0" fontId="4" fillId="0" borderId="0" xfId="1" applyFont="1" applyFill="1"/>
    <xf numFmtId="0" fontId="3" fillId="0" borderId="0" xfId="1" applyFont="1" applyFill="1"/>
    <xf numFmtId="0" fontId="1" fillId="0" borderId="0" xfId="1" applyFill="1"/>
    <xf numFmtId="0" fontId="3" fillId="0" borderId="0" xfId="2" applyFont="1" applyFill="1"/>
    <xf numFmtId="3" fontId="11" fillId="0" borderId="0" xfId="2" applyNumberFormat="1" applyFont="1" applyFill="1"/>
    <xf numFmtId="3" fontId="18" fillId="0" borderId="0" xfId="0" applyNumberFormat="1" applyFont="1" applyFill="1" applyAlignment="1">
      <alignment horizontal="right"/>
    </xf>
    <xf numFmtId="0" fontId="0" fillId="0" borderId="0" xfId="0"/>
    <xf numFmtId="0" fontId="32" fillId="0" borderId="0" xfId="0" applyFont="1"/>
    <xf numFmtId="0" fontId="0" fillId="0" borderId="0" xfId="0"/>
    <xf numFmtId="10" fontId="30" fillId="0" borderId="0" xfId="2" applyNumberFormat="1" applyFont="1" applyFill="1" applyAlignment="1">
      <alignment horizontal="center" wrapText="1"/>
    </xf>
    <xf numFmtId="0" fontId="0" fillId="0" borderId="0" xfId="0"/>
    <xf numFmtId="0" fontId="28" fillId="0" borderId="0" xfId="0" applyFont="1" applyFill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14" fillId="2" borderId="33" xfId="0" applyFont="1" applyFill="1" applyBorder="1"/>
    <xf numFmtId="3" fontId="7" fillId="2" borderId="21" xfId="0" applyNumberFormat="1" applyFont="1" applyFill="1" applyBorder="1"/>
    <xf numFmtId="3" fontId="9" fillId="2" borderId="20" xfId="0" applyNumberFormat="1" applyFont="1" applyFill="1" applyBorder="1"/>
    <xf numFmtId="3" fontId="9" fillId="2" borderId="23" xfId="0" applyNumberFormat="1" applyFont="1" applyFill="1" applyBorder="1"/>
    <xf numFmtId="3" fontId="2" fillId="2" borderId="27" xfId="2" applyNumberFormat="1" applyFont="1" applyFill="1" applyBorder="1"/>
    <xf numFmtId="0" fontId="0" fillId="2" borderId="53" xfId="0" applyFill="1" applyBorder="1"/>
    <xf numFmtId="3" fontId="7" fillId="2" borderId="21" xfId="2" applyNumberFormat="1" applyFont="1" applyFill="1" applyBorder="1"/>
    <xf numFmtId="3" fontId="1" fillId="2" borderId="21" xfId="0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3" fontId="1" fillId="2" borderId="14" xfId="0" applyNumberFormat="1" applyFont="1" applyFill="1" applyBorder="1"/>
    <xf numFmtId="0" fontId="14" fillId="2" borderId="16" xfId="0" applyFont="1" applyFill="1" applyBorder="1"/>
    <xf numFmtId="3" fontId="1" fillId="2" borderId="21" xfId="2" applyNumberFormat="1" applyFill="1" applyBorder="1"/>
    <xf numFmtId="3" fontId="1" fillId="2" borderId="14" xfId="2" applyNumberFormat="1" applyFont="1" applyFill="1" applyBorder="1"/>
    <xf numFmtId="3" fontId="1" fillId="2" borderId="14" xfId="2" applyNumberFormat="1" applyFill="1" applyBorder="1" applyAlignment="1">
      <alignment vertical="center"/>
    </xf>
    <xf numFmtId="0" fontId="24" fillId="2" borderId="16" xfId="0" applyFont="1" applyFill="1" applyBorder="1"/>
    <xf numFmtId="0" fontId="1" fillId="2" borderId="21" xfId="0" applyFont="1" applyFill="1" applyBorder="1"/>
    <xf numFmtId="3" fontId="7" fillId="2" borderId="20" xfId="0" applyNumberFormat="1" applyFont="1" applyFill="1" applyBorder="1"/>
    <xf numFmtId="0" fontId="1" fillId="2" borderId="20" xfId="0" applyFont="1" applyFill="1" applyBorder="1"/>
    <xf numFmtId="3" fontId="1" fillId="2" borderId="20" xfId="0" applyNumberFormat="1" applyFont="1" applyFill="1" applyBorder="1"/>
    <xf numFmtId="3" fontId="2" fillId="2" borderId="27" xfId="0" applyNumberFormat="1" applyFont="1" applyFill="1" applyBorder="1"/>
    <xf numFmtId="0" fontId="0" fillId="2" borderId="16" xfId="0" applyFill="1" applyBorder="1"/>
    <xf numFmtId="3" fontId="6" fillId="2" borderId="21" xfId="2" applyNumberFormat="1" applyFont="1" applyFill="1" applyBorder="1"/>
    <xf numFmtId="3" fontId="1" fillId="2" borderId="14" xfId="2" applyNumberFormat="1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2" xfId="0" applyFont="1" applyFill="1" applyBorder="1" applyAlignment="1">
      <alignment horizontal="left"/>
    </xf>
    <xf numFmtId="0" fontId="13" fillId="2" borderId="54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0" fontId="6" fillId="2" borderId="21" xfId="0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4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5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7" fillId="2" borderId="12" xfId="2" applyFont="1" applyFill="1" applyBorder="1" applyAlignment="1">
      <alignment horizont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49" fontId="7" fillId="2" borderId="15" xfId="2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protection locked="0"/>
    </xf>
    <xf numFmtId="49" fontId="17" fillId="2" borderId="14" xfId="2" applyNumberFormat="1" applyFont="1" applyFill="1" applyBorder="1" applyAlignment="1"/>
    <xf numFmtId="0" fontId="17" fillId="2" borderId="14" xfId="2" applyFont="1" applyFill="1" applyBorder="1" applyAlignment="1"/>
    <xf numFmtId="0" fontId="9" fillId="2" borderId="14" xfId="0" applyFont="1" applyFill="1" applyBorder="1" applyAlignment="1"/>
    <xf numFmtId="49" fontId="7" fillId="2" borderId="4" xfId="2" applyNumberFormat="1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protection locked="0"/>
    </xf>
    <xf numFmtId="0" fontId="17" fillId="2" borderId="5" xfId="2" applyFont="1" applyFill="1" applyBorder="1" applyAlignment="1"/>
    <xf numFmtId="3" fontId="17" fillId="2" borderId="5" xfId="0" applyNumberFormat="1" applyFont="1" applyFill="1" applyBorder="1" applyAlignment="1"/>
    <xf numFmtId="49" fontId="7" fillId="2" borderId="30" xfId="2" applyNumberFormat="1" applyFont="1" applyFill="1" applyBorder="1" applyAlignment="1">
      <alignment horizontal="center"/>
    </xf>
    <xf numFmtId="49" fontId="17" fillId="2" borderId="16" xfId="2" applyNumberFormat="1" applyFont="1" applyFill="1" applyBorder="1" applyAlignment="1" applyProtection="1">
      <protection locked="0"/>
    </xf>
    <xf numFmtId="0" fontId="17" fillId="2" borderId="18" xfId="2" applyFont="1" applyFill="1" applyBorder="1" applyAlignment="1"/>
    <xf numFmtId="0" fontId="9" fillId="2" borderId="21" xfId="0" applyFont="1" applyFill="1" applyBorder="1" applyAlignment="1">
      <alignment horizontal="right"/>
    </xf>
    <xf numFmtId="49" fontId="6" fillId="2" borderId="12" xfId="2" applyNumberFormat="1" applyFont="1" applyFill="1" applyBorder="1" applyAlignment="1">
      <alignment horizontal="center"/>
    </xf>
    <xf numFmtId="0" fontId="9" fillId="2" borderId="21" xfId="2" applyFont="1" applyFill="1" applyBorder="1"/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 applyBorder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4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6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3" fontId="11" fillId="2" borderId="0" xfId="2" applyNumberFormat="1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21" xfId="2" applyFont="1" applyFill="1" applyBorder="1" applyAlignment="1">
      <alignment horizontal="left"/>
    </xf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6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8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0" fontId="28" fillId="2" borderId="0" xfId="0" applyFont="1" applyFill="1" applyAlignment="1">
      <alignment wrapText="1"/>
    </xf>
    <xf numFmtId="0" fontId="4" fillId="2" borderId="0" xfId="1" applyFont="1" applyFill="1"/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59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0" fontId="3" fillId="3" borderId="17" xfId="2" applyFont="1" applyFill="1" applyBorder="1" applyAlignment="1">
      <alignment horizontal="left"/>
    </xf>
    <xf numFmtId="0" fontId="3" fillId="3" borderId="16" xfId="2" applyFont="1" applyFill="1" applyBorder="1"/>
    <xf numFmtId="2" fontId="1" fillId="3" borderId="50" xfId="0" applyNumberFormat="1" applyFont="1" applyFill="1" applyBorder="1"/>
    <xf numFmtId="0" fontId="1" fillId="3" borderId="12" xfId="2" applyFont="1" applyFill="1" applyBorder="1" applyAlignment="1">
      <alignment horizontal="center"/>
    </xf>
    <xf numFmtId="49" fontId="1" fillId="3" borderId="20" xfId="2" applyNumberFormat="1" applyFont="1" applyFill="1" applyBorder="1" applyAlignment="1" applyProtection="1">
      <alignment horizontal="center"/>
      <protection locked="0"/>
    </xf>
    <xf numFmtId="0" fontId="1" fillId="3" borderId="21" xfId="2" applyFont="1" applyFill="1" applyBorder="1" applyAlignment="1">
      <alignment horizontal="left"/>
    </xf>
    <xf numFmtId="0" fontId="1" fillId="3" borderId="19" xfId="2" applyFont="1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4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0" fontId="1" fillId="2" borderId="22" xfId="2" applyFill="1" applyBorder="1"/>
    <xf numFmtId="0" fontId="1" fillId="2" borderId="20" xfId="0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16" xfId="0" applyNumberFormat="1" applyFont="1" applyFill="1" applyBorder="1"/>
    <xf numFmtId="0" fontId="1" fillId="2" borderId="16" xfId="0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2" xfId="0" applyNumberFormat="1" applyFont="1" applyFill="1" applyBorder="1" applyAlignment="1">
      <alignment horizontal="center"/>
    </xf>
    <xf numFmtId="0" fontId="17" fillId="2" borderId="13" xfId="0" applyFont="1" applyFill="1" applyBorder="1"/>
    <xf numFmtId="0" fontId="9" fillId="2" borderId="21" xfId="0" applyFont="1" applyFill="1" applyBorder="1"/>
    <xf numFmtId="0" fontId="9" fillId="2" borderId="23" xfId="0" applyFont="1" applyFill="1" applyBorder="1" applyAlignment="1">
      <alignment horizontal="left"/>
    </xf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1" xfId="0" applyFont="1" applyFill="1" applyBorder="1"/>
    <xf numFmtId="0" fontId="12" fillId="2" borderId="23" xfId="0" applyFont="1" applyFill="1" applyBorder="1"/>
    <xf numFmtId="0" fontId="12" fillId="2" borderId="22" xfId="0" applyFont="1" applyFill="1" applyBorder="1"/>
    <xf numFmtId="0" fontId="1" fillId="2" borderId="2" xfId="0" applyFont="1" applyFill="1" applyBorder="1"/>
    <xf numFmtId="49" fontId="13" fillId="2" borderId="52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0" fontId="0" fillId="2" borderId="33" xfId="0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0" fontId="17" fillId="2" borderId="18" xfId="2" applyFont="1" applyFill="1" applyBorder="1"/>
    <xf numFmtId="49" fontId="17" fillId="2" borderId="16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7" fillId="2" borderId="9" xfId="2" applyNumberFormat="1" applyFont="1" applyFill="1" applyBorder="1" applyAlignment="1">
      <alignment horizontal="left"/>
    </xf>
    <xf numFmtId="49" fontId="17" fillId="2" borderId="12" xfId="2" applyNumberFormat="1" applyFont="1" applyFill="1" applyBorder="1" applyAlignment="1">
      <alignment horizontal="center"/>
    </xf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3" fontId="9" fillId="2" borderId="39" xfId="2" applyNumberFormat="1" applyFont="1" applyFill="1" applyBorder="1"/>
    <xf numFmtId="3" fontId="4" fillId="2" borderId="37" xfId="2" applyNumberFormat="1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2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3" xfId="0" applyNumberFormat="1" applyFont="1" applyFill="1" applyBorder="1"/>
    <xf numFmtId="0" fontId="25" fillId="2" borderId="33" xfId="0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3" fontId="18" fillId="2" borderId="21" xfId="0" applyNumberFormat="1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16" xfId="0" applyFont="1" applyFill="1" applyBorder="1"/>
    <xf numFmtId="3" fontId="12" fillId="2" borderId="21" xfId="0" applyNumberFormat="1" applyFont="1" applyFill="1" applyBorder="1"/>
    <xf numFmtId="0" fontId="18" fillId="2" borderId="21" xfId="0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18" fillId="2" borderId="46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3" fontId="18" fillId="2" borderId="40" xfId="0" applyNumberFormat="1" applyFont="1" applyFill="1" applyBorder="1"/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3" fontId="18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49" fontId="31" fillId="2" borderId="12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31" fillId="2" borderId="20" xfId="0" applyFont="1" applyFill="1" applyBorder="1"/>
    <xf numFmtId="49" fontId="31" fillId="2" borderId="9" xfId="0" applyNumberFormat="1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31" fillId="2" borderId="11" xfId="0" applyFont="1" applyFill="1" applyBorder="1"/>
    <xf numFmtId="49" fontId="6" fillId="2" borderId="9" xfId="0" applyNumberFormat="1" applyFont="1" applyFill="1" applyBorder="1" applyAlignment="1">
      <alignment horizontal="center"/>
    </xf>
    <xf numFmtId="0" fontId="6" fillId="2" borderId="17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3" fontId="7" fillId="2" borderId="16" xfId="0" applyNumberFormat="1" applyFont="1" applyFill="1" applyBorder="1"/>
    <xf numFmtId="0" fontId="18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18" fillId="2" borderId="24" xfId="0" applyFont="1" applyFill="1" applyBorder="1"/>
    <xf numFmtId="3" fontId="18" fillId="2" borderId="14" xfId="0" applyNumberFormat="1" applyFont="1" applyFill="1" applyBorder="1"/>
    <xf numFmtId="0" fontId="4" fillId="2" borderId="38" xfId="0" applyFont="1" applyFill="1" applyBorder="1"/>
    <xf numFmtId="3" fontId="4" fillId="2" borderId="27" xfId="0" applyNumberFormat="1" applyFont="1" applyFill="1" applyBorder="1"/>
    <xf numFmtId="0" fontId="4" fillId="2" borderId="44" xfId="1" applyFont="1" applyFill="1" applyBorder="1"/>
    <xf numFmtId="0" fontId="1" fillId="2" borderId="11" xfId="1" applyFill="1" applyBorder="1"/>
    <xf numFmtId="0" fontId="23" fillId="2" borderId="34" xfId="0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7" fillId="0" borderId="50" xfId="0" applyNumberFormat="1" applyFont="1" applyFill="1" applyBorder="1"/>
    <xf numFmtId="2" fontId="18" fillId="0" borderId="50" xfId="0" applyNumberFormat="1" applyFont="1" applyFill="1" applyBorder="1"/>
    <xf numFmtId="2" fontId="18" fillId="0" borderId="51" xfId="0" applyNumberFormat="1" applyFont="1" applyFill="1" applyBorder="1"/>
    <xf numFmtId="2" fontId="1" fillId="0" borderId="50" xfId="0" applyNumberFormat="1" applyFont="1" applyFill="1" applyBorder="1"/>
    <xf numFmtId="2" fontId="1" fillId="2" borderId="50" xfId="0" applyNumberFormat="1" applyFont="1" applyFill="1" applyBorder="1"/>
    <xf numFmtId="0" fontId="0" fillId="2" borderId="62" xfId="0" applyFill="1" applyBorder="1"/>
    <xf numFmtId="2" fontId="7" fillId="2" borderId="50" xfId="0" applyNumberFormat="1" applyFont="1" applyFill="1" applyBorder="1"/>
    <xf numFmtId="2" fontId="7" fillId="2" borderId="35" xfId="0" applyNumberFormat="1" applyFont="1" applyFill="1" applyBorder="1"/>
    <xf numFmtId="2" fontId="1" fillId="2" borderId="35" xfId="0" applyNumberFormat="1" applyFont="1" applyFill="1" applyBorder="1"/>
    <xf numFmtId="2" fontId="1" fillId="2" borderId="59" xfId="0" applyNumberFormat="1" applyFont="1" applyFill="1" applyBorder="1"/>
    <xf numFmtId="0" fontId="0" fillId="2" borderId="42" xfId="0" applyFill="1" applyBorder="1"/>
    <xf numFmtId="2" fontId="7" fillId="2" borderId="59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2" fontId="1" fillId="2" borderId="58" xfId="0" applyNumberFormat="1" applyFont="1" applyFill="1" applyBorder="1"/>
    <xf numFmtId="0" fontId="33" fillId="2" borderId="22" xfId="0" applyFont="1" applyFill="1" applyBorder="1"/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18" fillId="2" borderId="13" xfId="2" applyFont="1" applyFill="1" applyBorder="1" applyAlignment="1">
      <alignment horizontal="left"/>
    </xf>
    <xf numFmtId="0" fontId="3" fillId="2" borderId="57" xfId="2" applyFont="1" applyFill="1" applyBorder="1"/>
    <xf numFmtId="2" fontId="1" fillId="2" borderId="51" xfId="0" applyNumberFormat="1" applyFont="1" applyFill="1" applyBorder="1"/>
    <xf numFmtId="2" fontId="2" fillId="2" borderId="49" xfId="0" applyNumberFormat="1" applyFont="1" applyFill="1" applyBorder="1"/>
    <xf numFmtId="2" fontId="7" fillId="2" borderId="42" xfId="0" applyNumberFormat="1" applyFont="1" applyFill="1" applyBorder="1"/>
    <xf numFmtId="0" fontId="21" fillId="2" borderId="42" xfId="0" applyFont="1" applyFill="1" applyBorder="1"/>
    <xf numFmtId="2" fontId="1" fillId="2" borderId="61" xfId="0" applyNumberFormat="1" applyFont="1" applyFill="1" applyBorder="1"/>
    <xf numFmtId="0" fontId="7" fillId="2" borderId="42" xfId="0" applyFont="1" applyFill="1" applyBorder="1" applyAlignment="1">
      <alignment horizontal="center"/>
    </xf>
    <xf numFmtId="2" fontId="18" fillId="2" borderId="50" xfId="0" applyNumberFormat="1" applyFont="1" applyFill="1" applyBorder="1"/>
    <xf numFmtId="2" fontId="33" fillId="2" borderId="50" xfId="0" applyNumberFormat="1" applyFont="1" applyFill="1" applyBorder="1"/>
    <xf numFmtId="0" fontId="0" fillId="2" borderId="47" xfId="0" applyFill="1" applyBorder="1"/>
    <xf numFmtId="0" fontId="1" fillId="0" borderId="14" xfId="2" applyBorder="1"/>
    <xf numFmtId="0" fontId="6" fillId="0" borderId="23" xfId="0" applyFont="1" applyBorder="1"/>
    <xf numFmtId="3" fontId="17" fillId="0" borderId="11" xfId="2" applyNumberFormat="1" applyFont="1" applyFill="1" applyBorder="1"/>
    <xf numFmtId="3" fontId="9" fillId="0" borderId="18" xfId="2" applyNumberFormat="1" applyFont="1" applyFill="1" applyBorder="1"/>
    <xf numFmtId="3" fontId="9" fillId="0" borderId="21" xfId="2" applyNumberFormat="1" applyFont="1" applyFill="1" applyBorder="1"/>
    <xf numFmtId="3" fontId="17" fillId="0" borderId="20" xfId="2" applyNumberFormat="1" applyFont="1" applyFill="1" applyBorder="1"/>
    <xf numFmtId="0" fontId="17" fillId="0" borderId="21" xfId="2" applyFont="1" applyFill="1" applyBorder="1" applyAlignment="1">
      <alignment horizontal="center"/>
    </xf>
    <xf numFmtId="0" fontId="9" fillId="0" borderId="21" xfId="2" applyFont="1" applyFill="1" applyBorder="1"/>
    <xf numFmtId="0" fontId="17" fillId="0" borderId="16" xfId="2" applyFont="1" applyFill="1" applyBorder="1" applyAlignment="1">
      <alignment horizontal="center"/>
    </xf>
    <xf numFmtId="0" fontId="9" fillId="0" borderId="11" xfId="2" applyFont="1" applyFill="1" applyBorder="1"/>
    <xf numFmtId="0" fontId="9" fillId="0" borderId="11" xfId="2" applyFont="1" applyFill="1" applyBorder="1" applyAlignment="1">
      <alignment wrapText="1"/>
    </xf>
    <xf numFmtId="2" fontId="17" fillId="0" borderId="50" xfId="0" applyNumberFormat="1" applyFont="1" applyFill="1" applyBorder="1"/>
    <xf numFmtId="2" fontId="9" fillId="0" borderId="50" xfId="0" applyNumberFormat="1" applyFont="1" applyFill="1" applyBorder="1"/>
    <xf numFmtId="2" fontId="9" fillId="0" borderId="35" xfId="0" applyNumberFormat="1" applyFont="1" applyFill="1" applyBorder="1"/>
    <xf numFmtId="2" fontId="2" fillId="0" borderId="49" xfId="0" applyNumberFormat="1" applyFont="1" applyFill="1" applyBorder="1"/>
    <xf numFmtId="2" fontId="18" fillId="0" borderId="35" xfId="0" applyNumberFormat="1" applyFont="1" applyFill="1" applyBorder="1"/>
    <xf numFmtId="0" fontId="0" fillId="0" borderId="62" xfId="0" applyFill="1" applyBorder="1"/>
    <xf numFmtId="49" fontId="3" fillId="2" borderId="15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left"/>
    </xf>
    <xf numFmtId="3" fontId="17" fillId="0" borderId="20" xfId="0" applyNumberFormat="1" applyFont="1" applyFill="1" applyBorder="1"/>
    <xf numFmtId="0" fontId="9" fillId="0" borderId="21" xfId="0" applyFont="1" applyFill="1" applyBorder="1"/>
    <xf numFmtId="3" fontId="12" fillId="0" borderId="16" xfId="0" applyNumberFormat="1" applyFont="1" applyFill="1" applyBorder="1"/>
    <xf numFmtId="3" fontId="29" fillId="0" borderId="16" xfId="0" applyNumberFormat="1" applyFont="1" applyFill="1" applyBorder="1"/>
    <xf numFmtId="3" fontId="17" fillId="0" borderId="16" xfId="0" applyNumberFormat="1" applyFont="1" applyFill="1" applyBorder="1"/>
    <xf numFmtId="49" fontId="3" fillId="2" borderId="9" xfId="2" applyNumberFormat="1" applyFont="1" applyFill="1" applyBorder="1" applyAlignment="1">
      <alignment horizontal="center"/>
    </xf>
    <xf numFmtId="0" fontId="4" fillId="2" borderId="37" xfId="0" applyFont="1" applyFill="1" applyBorder="1"/>
    <xf numFmtId="3" fontId="7" fillId="0" borderId="21" xfId="2" applyNumberFormat="1" applyFont="1" applyFill="1" applyBorder="1" applyAlignment="1">
      <alignment horizontal="right"/>
    </xf>
    <xf numFmtId="3" fontId="1" fillId="0" borderId="21" xfId="0" applyNumberFormat="1" applyFont="1" applyFill="1" applyBorder="1"/>
    <xf numFmtId="3" fontId="2" fillId="0" borderId="27" xfId="2" applyNumberFormat="1" applyFont="1" applyFill="1" applyBorder="1"/>
    <xf numFmtId="4" fontId="2" fillId="2" borderId="49" xfId="0" applyNumberFormat="1" applyFont="1" applyFill="1" applyBorder="1"/>
    <xf numFmtId="2" fontId="7" fillId="0" borderId="42" xfId="0" applyNumberFormat="1" applyFont="1" applyFill="1" applyBorder="1"/>
    <xf numFmtId="2" fontId="0" fillId="0" borderId="0" xfId="0" applyNumberFormat="1"/>
    <xf numFmtId="2" fontId="2" fillId="2" borderId="56" xfId="0" applyNumberFormat="1" applyFont="1" applyFill="1" applyBorder="1"/>
    <xf numFmtId="0" fontId="30" fillId="2" borderId="0" xfId="0" applyFont="1" applyFill="1" applyAlignment="1">
      <alignment horizontal="center" wrapText="1"/>
    </xf>
    <xf numFmtId="43" fontId="0" fillId="0" borderId="0" xfId="4" applyFont="1"/>
    <xf numFmtId="43" fontId="0" fillId="0" borderId="0" xfId="4" applyFont="1" applyAlignment="1">
      <alignment vertical="center" wrapText="1"/>
    </xf>
    <xf numFmtId="43" fontId="0" fillId="0" borderId="0" xfId="4" applyFont="1" applyAlignment="1">
      <alignment wrapText="1"/>
    </xf>
    <xf numFmtId="43" fontId="0" fillId="0" borderId="0" xfId="4" applyFont="1" applyFill="1"/>
    <xf numFmtId="43" fontId="0" fillId="2" borderId="0" xfId="4" applyFont="1" applyFill="1"/>
    <xf numFmtId="43" fontId="23" fillId="0" borderId="0" xfId="4" applyFont="1"/>
    <xf numFmtId="0" fontId="3" fillId="2" borderId="0" xfId="2" applyFont="1" applyFill="1" applyBorder="1" applyAlignment="1">
      <alignment horizontal="center"/>
    </xf>
    <xf numFmtId="49" fontId="3" fillId="2" borderId="0" xfId="2" applyNumberFormat="1" applyFont="1" applyFill="1" applyBorder="1" applyAlignment="1" applyProtection="1">
      <alignment horizontal="center"/>
      <protection locked="0"/>
    </xf>
    <xf numFmtId="0" fontId="18" fillId="2" borderId="0" xfId="2" applyFont="1" applyFill="1" applyBorder="1" applyAlignment="1">
      <alignment horizontal="left"/>
    </xf>
    <xf numFmtId="0" fontId="3" fillId="2" borderId="0" xfId="2" applyFont="1" applyFill="1" applyBorder="1"/>
    <xf numFmtId="3" fontId="18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/>
    <xf numFmtId="2" fontId="0" fillId="2" borderId="0" xfId="0" applyNumberFormat="1" applyFill="1"/>
    <xf numFmtId="2" fontId="1" fillId="3" borderId="62" xfId="0" applyNumberFormat="1" applyFont="1" applyFill="1" applyBorder="1"/>
    <xf numFmtId="2" fontId="7" fillId="2" borderId="59" xfId="0" applyNumberFormat="1" applyFont="1" applyFill="1" applyBorder="1" applyAlignment="1">
      <alignment horizontal="right"/>
    </xf>
    <xf numFmtId="2" fontId="1" fillId="2" borderId="59" xfId="0" applyNumberFormat="1" applyFont="1" applyFill="1" applyBorder="1" applyAlignment="1">
      <alignment horizontal="right"/>
    </xf>
    <xf numFmtId="4" fontId="7" fillId="2" borderId="59" xfId="0" applyNumberFormat="1" applyFont="1" applyFill="1" applyBorder="1"/>
    <xf numFmtId="4" fontId="1" fillId="2" borderId="59" xfId="0" applyNumberFormat="1" applyFont="1" applyFill="1" applyBorder="1"/>
    <xf numFmtId="4" fontId="7" fillId="2" borderId="60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49" fontId="3" fillId="2" borderId="14" xfId="2" applyNumberFormat="1" applyFont="1" applyFill="1" applyBorder="1" applyAlignment="1">
      <alignment horizontal="center"/>
    </xf>
    <xf numFmtId="3" fontId="17" fillId="2" borderId="23" xfId="0" applyNumberFormat="1" applyFont="1" applyFill="1" applyBorder="1"/>
    <xf numFmtId="49" fontId="18" fillId="2" borderId="15" xfId="0" applyNumberFormat="1" applyFont="1" applyFill="1" applyBorder="1" applyAlignment="1">
      <alignment horizontal="center"/>
    </xf>
    <xf numFmtId="0" fontId="28" fillId="2" borderId="0" xfId="0" applyFont="1" applyFill="1" applyAlignment="1">
      <alignment horizontal="center" wrapText="1"/>
    </xf>
    <xf numFmtId="0" fontId="30" fillId="2" borderId="0" xfId="0" applyFont="1" applyFill="1" applyAlignment="1">
      <alignment horizontal="right" wrapText="1"/>
    </xf>
    <xf numFmtId="3" fontId="17" fillId="2" borderId="20" xfId="0" applyNumberFormat="1" applyFont="1" applyFill="1" applyBorder="1"/>
    <xf numFmtId="3" fontId="17" fillId="2" borderId="16" xfId="0" applyNumberFormat="1" applyFont="1" applyFill="1" applyBorder="1"/>
    <xf numFmtId="3" fontId="12" fillId="2" borderId="16" xfId="0" applyNumberFormat="1" applyFont="1" applyFill="1" applyBorder="1"/>
    <xf numFmtId="3" fontId="29" fillId="2" borderId="16" xfId="0" applyNumberFormat="1" applyFont="1" applyFill="1" applyBorder="1"/>
    <xf numFmtId="3" fontId="17" fillId="2" borderId="11" xfId="2" applyNumberFormat="1" applyFont="1" applyFill="1" applyBorder="1"/>
    <xf numFmtId="3" fontId="9" fillId="2" borderId="18" xfId="2" applyNumberFormat="1" applyFont="1" applyFill="1" applyBorder="1"/>
    <xf numFmtId="3" fontId="9" fillId="2" borderId="21" xfId="2" applyNumberFormat="1" applyFont="1" applyFill="1" applyBorder="1"/>
    <xf numFmtId="3" fontId="17" fillId="2" borderId="20" xfId="2" applyNumberFormat="1" applyFont="1" applyFill="1" applyBorder="1"/>
    <xf numFmtId="0" fontId="21" fillId="2" borderId="0" xfId="0" applyFont="1" applyFill="1"/>
    <xf numFmtId="0" fontId="28" fillId="2" borderId="0" xfId="0" applyFont="1" applyFill="1" applyAlignment="1">
      <alignment horizontal="right"/>
    </xf>
    <xf numFmtId="3" fontId="23" fillId="2" borderId="0" xfId="0" applyNumberFormat="1" applyFont="1" applyFill="1"/>
    <xf numFmtId="2" fontId="18" fillId="0" borderId="35" xfId="0" applyNumberFormat="1" applyFont="1" applyFill="1" applyBorder="1" applyAlignment="1">
      <alignment horizontal="right"/>
    </xf>
    <xf numFmtId="2" fontId="7" fillId="2" borderId="35" xfId="0" applyNumberFormat="1" applyFont="1" applyFill="1" applyBorder="1" applyAlignment="1">
      <alignment horizontal="right"/>
    </xf>
    <xf numFmtId="2" fontId="1" fillId="2" borderId="50" xfId="0" applyNumberFormat="1" applyFont="1" applyFill="1" applyBorder="1" applyAlignment="1">
      <alignment horizontal="right"/>
    </xf>
    <xf numFmtId="0" fontId="0" fillId="2" borderId="10" xfId="0" applyFill="1" applyBorder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1" fillId="0" borderId="0" xfId="0" applyFont="1" applyFill="1" applyAlignment="1">
      <alignment horizontal="center" vertical="center"/>
    </xf>
    <xf numFmtId="3" fontId="9" fillId="2" borderId="14" xfId="0" applyNumberFormat="1" applyFont="1" applyFill="1" applyBorder="1" applyAlignment="1">
      <alignment horizontal="right"/>
    </xf>
    <xf numFmtId="3" fontId="9" fillId="2" borderId="8" xfId="0" applyNumberFormat="1" applyFont="1" applyFill="1" applyBorder="1" applyAlignment="1">
      <alignment horizontal="right"/>
    </xf>
    <xf numFmtId="2" fontId="1" fillId="2" borderId="35" xfId="0" applyNumberFormat="1" applyFont="1" applyFill="1" applyBorder="1" applyAlignment="1">
      <alignment horizontal="right"/>
    </xf>
    <xf numFmtId="2" fontId="1" fillId="2" borderId="55" xfId="0" applyNumberFormat="1" applyFont="1" applyFill="1" applyBorder="1" applyAlignment="1">
      <alignment horizontal="right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8" xfId="2" applyFont="1" applyFill="1" applyBorder="1" applyAlignment="1">
      <alignment horizontal="left" wrapText="1"/>
    </xf>
    <xf numFmtId="0" fontId="3" fillId="2" borderId="15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49" fontId="3" fillId="2" borderId="8" xfId="2" applyNumberFormat="1" applyFont="1" applyFill="1" applyBorder="1" applyAlignment="1">
      <alignment horizontal="center"/>
    </xf>
    <xf numFmtId="0" fontId="3" fillId="2" borderId="14" xfId="2" applyFont="1" applyFill="1" applyBorder="1" applyAlignment="1">
      <alignment horizontal="left"/>
    </xf>
    <xf numFmtId="0" fontId="3" fillId="2" borderId="8" xfId="2" applyFont="1" applyFill="1" applyBorder="1" applyAlignment="1">
      <alignment horizontal="left"/>
    </xf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2" fontId="7" fillId="0" borderId="35" xfId="0" applyNumberFormat="1" applyFont="1" applyFill="1" applyBorder="1" applyAlignment="1">
      <alignment horizontal="right" vertical="center"/>
    </xf>
    <xf numFmtId="2" fontId="7" fillId="0" borderId="6" xfId="0" applyNumberFormat="1" applyFont="1" applyFill="1" applyBorder="1" applyAlignment="1">
      <alignment horizontal="right" vertical="center"/>
    </xf>
    <xf numFmtId="2" fontId="7" fillId="0" borderId="42" xfId="0" applyNumberFormat="1" applyFont="1" applyFill="1" applyBorder="1" applyAlignment="1">
      <alignment horizontal="right" vertical="center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2" borderId="42" xfId="0" applyNumberFormat="1" applyFont="1" applyFill="1" applyBorder="1" applyAlignment="1">
      <alignment horizontal="right"/>
    </xf>
    <xf numFmtId="3" fontId="1" fillId="2" borderId="14" xfId="2" applyNumberFormat="1" applyFill="1" applyBorder="1" applyAlignment="1">
      <alignment horizontal="right"/>
    </xf>
    <xf numFmtId="3" fontId="1" fillId="2" borderId="16" xfId="2" applyNumberFormat="1" applyFill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6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0" borderId="22" xfId="2" applyNumberFormat="1" applyFont="1" applyFill="1" applyBorder="1" applyAlignment="1">
      <alignment horizontal="left"/>
    </xf>
    <xf numFmtId="49" fontId="17" fillId="0" borderId="20" xfId="2" applyNumberFormat="1" applyFont="1" applyFill="1" applyBorder="1" applyAlignment="1">
      <alignment horizontal="left"/>
    </xf>
    <xf numFmtId="2" fontId="18" fillId="0" borderId="35" xfId="0" applyNumberFormat="1" applyFont="1" applyFill="1" applyBorder="1" applyAlignment="1">
      <alignment horizontal="right"/>
    </xf>
    <xf numFmtId="2" fontId="18" fillId="0" borderId="42" xfId="0" applyNumberFormat="1" applyFont="1" applyFill="1" applyBorder="1" applyAlignment="1">
      <alignment horizontal="right"/>
    </xf>
    <xf numFmtId="0" fontId="4" fillId="0" borderId="32" xfId="0" applyFont="1" applyBorder="1" applyAlignment="1">
      <alignment horizontal="left"/>
    </xf>
    <xf numFmtId="49" fontId="18" fillId="2" borderId="15" xfId="0" applyNumberFormat="1" applyFont="1" applyFill="1" applyBorder="1" applyAlignment="1">
      <alignment horizontal="center"/>
    </xf>
    <xf numFmtId="49" fontId="18" fillId="2" borderId="9" xfId="0" applyNumberFormat="1" applyFont="1" applyFill="1" applyBorder="1" applyAlignment="1">
      <alignment horizontal="center"/>
    </xf>
    <xf numFmtId="3" fontId="18" fillId="2" borderId="14" xfId="0" applyNumberFormat="1" applyFont="1" applyFill="1" applyBorder="1" applyAlignment="1">
      <alignment horizontal="right"/>
    </xf>
    <xf numFmtId="3" fontId="18" fillId="2" borderId="16" xfId="0" applyNumberFormat="1" applyFont="1" applyFill="1" applyBorder="1" applyAlignment="1">
      <alignment horizontal="right"/>
    </xf>
    <xf numFmtId="0" fontId="7" fillId="2" borderId="19" xfId="0" applyFont="1" applyFill="1" applyBorder="1"/>
    <xf numFmtId="0" fontId="7" fillId="2" borderId="20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49" fontId="18" fillId="2" borderId="16" xfId="0" applyNumberFormat="1" applyFont="1" applyFill="1" applyBorder="1" applyAlignment="1">
      <alignment horizontal="center"/>
    </xf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_Rozbory 2014" xfId="1" xr:uid="{00000000-0005-0000-0000-000004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workbookViewId="0">
      <selection activeCell="F2" sqref="F2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5" width="15" customWidth="1"/>
    <col min="6" max="6" width="15" style="25" customWidth="1"/>
    <col min="7" max="7" width="13" customWidth="1"/>
    <col min="8" max="8" width="12.85546875" customWidth="1"/>
  </cols>
  <sheetData>
    <row r="1" spans="1:8" s="53" customFormat="1" x14ac:dyDescent="0.25">
      <c r="F1" s="53" t="s">
        <v>338</v>
      </c>
    </row>
    <row r="2" spans="1:8" s="53" customFormat="1" x14ac:dyDescent="0.25">
      <c r="F2" s="53" t="s">
        <v>359</v>
      </c>
    </row>
    <row r="3" spans="1:8" s="53" customFormat="1" x14ac:dyDescent="0.25">
      <c r="F3" s="53" t="s">
        <v>357</v>
      </c>
    </row>
    <row r="4" spans="1:8" s="53" customFormat="1" x14ac:dyDescent="0.25">
      <c r="A4" s="31"/>
      <c r="B4" s="31"/>
      <c r="C4" s="31"/>
      <c r="D4" s="31"/>
      <c r="F4" s="527" t="s">
        <v>358</v>
      </c>
      <c r="G4" s="527"/>
      <c r="H4" s="13"/>
    </row>
    <row r="5" spans="1:8" s="53" customFormat="1" ht="21" x14ac:dyDescent="0.35">
      <c r="A5" s="533" t="s">
        <v>341</v>
      </c>
      <c r="B5" s="534"/>
      <c r="C5" s="534"/>
      <c r="D5" s="534"/>
      <c r="E5" s="535"/>
      <c r="F5" s="535"/>
    </row>
    <row r="6" spans="1:8" s="53" customFormat="1" x14ac:dyDescent="0.25">
      <c r="A6" s="31"/>
      <c r="B6" s="31"/>
      <c r="C6" s="31"/>
      <c r="D6" s="31"/>
      <c r="E6" s="31"/>
      <c r="F6" s="31"/>
    </row>
    <row r="7" spans="1:8" s="53" customFormat="1" ht="15.75" x14ac:dyDescent="0.25">
      <c r="A7" s="536" t="s">
        <v>228</v>
      </c>
      <c r="B7" s="531"/>
      <c r="C7" s="531"/>
      <c r="D7" s="531"/>
      <c r="E7" s="532"/>
      <c r="F7" s="532"/>
    </row>
    <row r="8" spans="1:8" s="53" customFormat="1" ht="15.75" x14ac:dyDescent="0.25">
      <c r="A8" s="530" t="s">
        <v>254</v>
      </c>
      <c r="B8" s="531"/>
      <c r="C8" s="531"/>
      <c r="D8" s="531"/>
      <c r="E8" s="532"/>
      <c r="F8" s="532"/>
    </row>
    <row r="9" spans="1:8" s="53" customFormat="1" ht="15.75" x14ac:dyDescent="0.25">
      <c r="A9" s="530" t="s">
        <v>339</v>
      </c>
      <c r="B9" s="531"/>
      <c r="C9" s="531"/>
      <c r="D9" s="531"/>
      <c r="E9" s="532"/>
      <c r="F9" s="532"/>
    </row>
    <row r="10" spans="1:8" s="53" customFormat="1" ht="15.75" x14ac:dyDescent="0.25">
      <c r="A10" s="530" t="s">
        <v>227</v>
      </c>
      <c r="B10" s="531"/>
      <c r="C10" s="531"/>
      <c r="D10" s="531"/>
      <c r="E10" s="532"/>
      <c r="F10" s="532"/>
    </row>
    <row r="11" spans="1:8" x14ac:dyDescent="0.25">
      <c r="E11" s="24"/>
      <c r="F11" s="24"/>
    </row>
    <row r="12" spans="1:8" ht="15.75" x14ac:dyDescent="0.25">
      <c r="A12" s="7"/>
      <c r="B12" s="6"/>
      <c r="C12" s="8"/>
      <c r="D12" s="6"/>
    </row>
    <row r="13" spans="1:8" ht="18.75" thickBot="1" x14ac:dyDescent="0.3">
      <c r="A13" s="8" t="s">
        <v>0</v>
      </c>
      <c r="B13" s="18"/>
      <c r="C13" s="7"/>
      <c r="D13" s="6"/>
      <c r="F13" s="13"/>
      <c r="G13" s="17" t="s">
        <v>306</v>
      </c>
    </row>
    <row r="14" spans="1:8" ht="15" customHeight="1" x14ac:dyDescent="0.25">
      <c r="A14" s="84" t="s">
        <v>1</v>
      </c>
      <c r="B14" s="55" t="s">
        <v>2</v>
      </c>
      <c r="C14" s="85" t="s">
        <v>3</v>
      </c>
      <c r="D14" s="86"/>
      <c r="E14" s="55" t="s">
        <v>4</v>
      </c>
      <c r="F14" s="55" t="s">
        <v>225</v>
      </c>
      <c r="G14" s="58"/>
    </row>
    <row r="15" spans="1:8" x14ac:dyDescent="0.25">
      <c r="A15" s="87" t="s">
        <v>5</v>
      </c>
      <c r="B15" s="56" t="s">
        <v>6</v>
      </c>
      <c r="C15" s="88" t="s">
        <v>7</v>
      </c>
      <c r="D15" s="89" t="s">
        <v>8</v>
      </c>
      <c r="E15" s="56" t="s">
        <v>249</v>
      </c>
      <c r="F15" s="56" t="s">
        <v>215</v>
      </c>
      <c r="G15" s="59" t="s">
        <v>343</v>
      </c>
    </row>
    <row r="16" spans="1:8" ht="15.75" thickBot="1" x14ac:dyDescent="0.3">
      <c r="A16" s="87" t="s">
        <v>9</v>
      </c>
      <c r="B16" s="56" t="s">
        <v>10</v>
      </c>
      <c r="C16" s="88"/>
      <c r="D16" s="89"/>
      <c r="E16" s="57" t="s">
        <v>323</v>
      </c>
      <c r="F16" s="57" t="s">
        <v>342</v>
      </c>
      <c r="G16" s="59" t="s">
        <v>226</v>
      </c>
    </row>
    <row r="17" spans="1:10" ht="15.75" x14ac:dyDescent="0.25">
      <c r="A17" s="90" t="s">
        <v>11</v>
      </c>
      <c r="B17" s="91"/>
      <c r="C17" s="92"/>
      <c r="D17" s="93"/>
      <c r="E17" s="66"/>
      <c r="F17" s="66"/>
      <c r="G17" s="430"/>
      <c r="J17" s="50"/>
    </row>
    <row r="18" spans="1:10" x14ac:dyDescent="0.25">
      <c r="A18" s="94" t="s">
        <v>288</v>
      </c>
      <c r="B18" s="95" t="s">
        <v>287</v>
      </c>
      <c r="C18" s="96"/>
      <c r="D18" s="95"/>
      <c r="E18" s="67">
        <f>SUM(E19:E19)</f>
        <v>100</v>
      </c>
      <c r="F18" s="67">
        <f>SUM(F19:F19)</f>
        <v>200</v>
      </c>
      <c r="G18" s="431">
        <f>(F18*100)/E18</f>
        <v>200</v>
      </c>
    </row>
    <row r="19" spans="1:10" ht="15.75" x14ac:dyDescent="0.25">
      <c r="A19" s="97"/>
      <c r="B19" s="98"/>
      <c r="C19" s="99" t="s">
        <v>238</v>
      </c>
      <c r="D19" s="99" t="s">
        <v>12</v>
      </c>
      <c r="E19" s="68">
        <v>100</v>
      </c>
      <c r="F19" s="68">
        <v>200</v>
      </c>
      <c r="G19" s="429">
        <f>(F19*100)/E19</f>
        <v>200</v>
      </c>
      <c r="J19" s="50"/>
    </row>
    <row r="20" spans="1:10" ht="15.75" x14ac:dyDescent="0.25">
      <c r="A20" s="97"/>
      <c r="B20" s="98"/>
      <c r="C20" s="99"/>
      <c r="D20" s="100"/>
      <c r="E20" s="62"/>
      <c r="F20" s="62"/>
      <c r="G20" s="431"/>
    </row>
    <row r="21" spans="1:10" x14ac:dyDescent="0.25">
      <c r="A21" s="101" t="s">
        <v>13</v>
      </c>
      <c r="B21" s="528" t="s">
        <v>222</v>
      </c>
      <c r="C21" s="528"/>
      <c r="D21" s="529"/>
      <c r="E21" s="480">
        <f>SUM(E22:E23)</f>
        <v>339</v>
      </c>
      <c r="F21" s="69">
        <f>SUM(F22:F23)</f>
        <v>339</v>
      </c>
      <c r="G21" s="425">
        <f t="shared" ref="G21:G27" si="0">(F21*100)/E21</f>
        <v>100</v>
      </c>
      <c r="I21" s="20"/>
    </row>
    <row r="22" spans="1:10" x14ac:dyDescent="0.25">
      <c r="A22" s="102"/>
      <c r="B22" s="103"/>
      <c r="C22" s="99" t="s">
        <v>14</v>
      </c>
      <c r="D22" s="99" t="s">
        <v>12</v>
      </c>
      <c r="E22" s="481">
        <v>48</v>
      </c>
      <c r="F22" s="68">
        <v>48</v>
      </c>
      <c r="G22" s="428">
        <f t="shared" si="0"/>
        <v>100</v>
      </c>
      <c r="I22" s="20"/>
    </row>
    <row r="23" spans="1:10" x14ac:dyDescent="0.25">
      <c r="A23" s="104"/>
      <c r="B23" s="99"/>
      <c r="C23" s="99" t="s">
        <v>15</v>
      </c>
      <c r="D23" s="99" t="s">
        <v>12</v>
      </c>
      <c r="E23" s="481">
        <v>291</v>
      </c>
      <c r="F23" s="68">
        <v>291</v>
      </c>
      <c r="G23" s="428">
        <f t="shared" si="0"/>
        <v>100</v>
      </c>
      <c r="I23" s="20"/>
    </row>
    <row r="24" spans="1:10" s="53" customFormat="1" x14ac:dyDescent="0.25">
      <c r="A24" s="105"/>
      <c r="B24" s="99"/>
      <c r="C24" s="99"/>
      <c r="D24" s="99"/>
      <c r="E24" s="481"/>
      <c r="F24" s="68"/>
      <c r="G24" s="428"/>
      <c r="I24" s="20"/>
    </row>
    <row r="25" spans="1:10" s="53" customFormat="1" x14ac:dyDescent="0.25">
      <c r="A25" s="105"/>
      <c r="B25" s="99"/>
      <c r="C25" s="106" t="s">
        <v>305</v>
      </c>
      <c r="D25" s="455"/>
      <c r="E25" s="62">
        <f>E26+E27</f>
        <v>5110</v>
      </c>
      <c r="F25" s="62">
        <f>F26+F27</f>
        <v>5250</v>
      </c>
      <c r="G25" s="431">
        <f t="shared" si="0"/>
        <v>102.73972602739725</v>
      </c>
      <c r="I25" s="20"/>
    </row>
    <row r="26" spans="1:10" s="53" customFormat="1" x14ac:dyDescent="0.25">
      <c r="A26" s="105"/>
      <c r="B26" s="99"/>
      <c r="C26" s="295" t="s">
        <v>300</v>
      </c>
      <c r="D26" s="454" t="s">
        <v>12</v>
      </c>
      <c r="E26" s="70">
        <v>4110</v>
      </c>
      <c r="F26" s="70">
        <v>4250</v>
      </c>
      <c r="G26" s="428">
        <f t="shared" si="0"/>
        <v>103.40632603406326</v>
      </c>
      <c r="I26" s="20"/>
    </row>
    <row r="27" spans="1:10" s="53" customFormat="1" ht="15.75" thickBot="1" x14ac:dyDescent="0.3">
      <c r="A27" s="105"/>
      <c r="B27" s="99"/>
      <c r="C27" s="99" t="s">
        <v>349</v>
      </c>
      <c r="D27" s="454" t="s">
        <v>12</v>
      </c>
      <c r="E27" s="70">
        <v>1000</v>
      </c>
      <c r="F27" s="70">
        <v>1000</v>
      </c>
      <c r="G27" s="428">
        <f t="shared" si="0"/>
        <v>100</v>
      </c>
      <c r="I27" s="20"/>
    </row>
    <row r="28" spans="1:10" ht="16.5" thickBot="1" x14ac:dyDescent="0.3">
      <c r="A28" s="107" t="s">
        <v>16</v>
      </c>
      <c r="B28" s="108"/>
      <c r="C28" s="109"/>
      <c r="D28" s="109"/>
      <c r="E28" s="482">
        <f>E18+E21+E25</f>
        <v>5549</v>
      </c>
      <c r="F28" s="65">
        <f>F18+F21+F25</f>
        <v>5789</v>
      </c>
      <c r="G28" s="468">
        <f>(F28*100)/E28</f>
        <v>104.32510362227428</v>
      </c>
      <c r="H28" s="27"/>
      <c r="I28" s="26"/>
    </row>
    <row r="29" spans="1:10" x14ac:dyDescent="0.25">
      <c r="A29" s="9"/>
      <c r="B29" s="7"/>
      <c r="C29" s="10"/>
      <c r="D29" s="7"/>
      <c r="E29" s="29"/>
      <c r="F29" s="54"/>
      <c r="G29" s="36"/>
      <c r="H29" s="20"/>
    </row>
    <row r="30" spans="1:10" x14ac:dyDescent="0.25">
      <c r="F30" s="37"/>
      <c r="G30" s="38"/>
    </row>
    <row r="31" spans="1:10" x14ac:dyDescent="0.25">
      <c r="G31" s="28"/>
    </row>
    <row r="32" spans="1:10" x14ac:dyDescent="0.25">
      <c r="G32" s="28"/>
    </row>
    <row r="33" spans="7:7" x14ac:dyDescent="0.25">
      <c r="G33" s="28"/>
    </row>
  </sheetData>
  <mergeCells count="6">
    <mergeCell ref="B21:D21"/>
    <mergeCell ref="A9:F9"/>
    <mergeCell ref="A10:F10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3"/>
  <sheetViews>
    <sheetView workbookViewId="0">
      <selection activeCell="F15" sqref="F15"/>
    </sheetView>
  </sheetViews>
  <sheetFormatPr defaultRowHeight="15" x14ac:dyDescent="0.25"/>
  <cols>
    <col min="1" max="2" width="12.7109375" customWidth="1"/>
    <col min="3" max="3" width="38.28515625" customWidth="1"/>
    <col min="4" max="4" width="41.7109375" customWidth="1"/>
    <col min="5" max="5" width="14.7109375" customWidth="1"/>
    <col min="6" max="6" width="14.7109375" style="13" customWidth="1"/>
    <col min="7" max="7" width="14.7109375" customWidth="1"/>
  </cols>
  <sheetData>
    <row r="2" spans="1:10" ht="15.75" x14ac:dyDescent="0.25">
      <c r="A2" s="8" t="s">
        <v>17</v>
      </c>
      <c r="B2" s="7"/>
      <c r="C2" s="7"/>
      <c r="D2" s="6"/>
      <c r="I2" s="13"/>
    </row>
    <row r="3" spans="1:10" ht="15.75" thickBot="1" x14ac:dyDescent="0.3">
      <c r="A3" s="7"/>
      <c r="B3" s="7"/>
      <c r="C3" s="7"/>
      <c r="D3" s="6" t="s">
        <v>18</v>
      </c>
      <c r="G3" s="17" t="s">
        <v>307</v>
      </c>
    </row>
    <row r="4" spans="1:10" x14ac:dyDescent="0.25">
      <c r="A4" s="110" t="s">
        <v>1</v>
      </c>
      <c r="B4" s="55" t="s">
        <v>2</v>
      </c>
      <c r="C4" s="111" t="s">
        <v>3</v>
      </c>
      <c r="D4" s="86"/>
      <c r="E4" s="55" t="s">
        <v>4</v>
      </c>
      <c r="F4" s="55" t="s">
        <v>225</v>
      </c>
      <c r="G4" s="58"/>
    </row>
    <row r="5" spans="1:10" x14ac:dyDescent="0.25">
      <c r="A5" s="112" t="s">
        <v>5</v>
      </c>
      <c r="B5" s="56" t="s">
        <v>6</v>
      </c>
      <c r="C5" s="113" t="s">
        <v>7</v>
      </c>
      <c r="D5" s="89" t="s">
        <v>8</v>
      </c>
      <c r="E5" s="56" t="s">
        <v>249</v>
      </c>
      <c r="F5" s="56" t="s">
        <v>215</v>
      </c>
      <c r="G5" s="59" t="s">
        <v>343</v>
      </c>
    </row>
    <row r="6" spans="1:10" ht="15.75" thickBot="1" x14ac:dyDescent="0.3">
      <c r="A6" s="114" t="s">
        <v>9</v>
      </c>
      <c r="B6" s="57" t="s">
        <v>10</v>
      </c>
      <c r="C6" s="115"/>
      <c r="D6" s="116"/>
      <c r="E6" s="57" t="s">
        <v>323</v>
      </c>
      <c r="F6" s="57" t="s">
        <v>342</v>
      </c>
      <c r="G6" s="60" t="s">
        <v>226</v>
      </c>
    </row>
    <row r="7" spans="1:10" ht="15.75" x14ac:dyDescent="0.25">
      <c r="A7" s="117" t="s">
        <v>11</v>
      </c>
      <c r="B7" s="118"/>
      <c r="C7" s="119"/>
      <c r="D7" s="120"/>
      <c r="E7" s="61"/>
      <c r="F7" s="61"/>
      <c r="G7" s="435"/>
    </row>
    <row r="8" spans="1:10" x14ac:dyDescent="0.25">
      <c r="A8" s="121" t="s">
        <v>19</v>
      </c>
      <c r="B8" s="122" t="s">
        <v>271</v>
      </c>
      <c r="C8" s="123"/>
      <c r="D8" s="124"/>
      <c r="E8" s="62">
        <f>SUM(E9:E19)</f>
        <v>85656</v>
      </c>
      <c r="F8" s="62">
        <f>SUM(F9:F16)</f>
        <v>93056</v>
      </c>
      <c r="G8" s="431">
        <f t="shared" ref="G8:G20" si="0">(F8*100)/E8</f>
        <v>108.63920799476978</v>
      </c>
    </row>
    <row r="9" spans="1:10" x14ac:dyDescent="0.25">
      <c r="A9" s="125"/>
      <c r="B9" s="126"/>
      <c r="C9" s="126" t="s">
        <v>20</v>
      </c>
      <c r="D9" s="126" t="s">
        <v>21</v>
      </c>
      <c r="E9" s="63">
        <v>9000</v>
      </c>
      <c r="F9" s="63">
        <v>10000</v>
      </c>
      <c r="G9" s="429">
        <f t="shared" si="0"/>
        <v>111.11111111111111</v>
      </c>
    </row>
    <row r="10" spans="1:10" x14ac:dyDescent="0.25">
      <c r="A10" s="127"/>
      <c r="B10" s="126"/>
      <c r="C10" s="126" t="s">
        <v>221</v>
      </c>
      <c r="D10" s="126" t="s">
        <v>22</v>
      </c>
      <c r="E10" s="63">
        <v>3000</v>
      </c>
      <c r="F10" s="63">
        <v>4500</v>
      </c>
      <c r="G10" s="429">
        <f t="shared" si="0"/>
        <v>150</v>
      </c>
    </row>
    <row r="11" spans="1:10" x14ac:dyDescent="0.25">
      <c r="A11" s="127"/>
      <c r="B11" s="126"/>
      <c r="C11" s="126" t="s">
        <v>23</v>
      </c>
      <c r="D11" s="126" t="s">
        <v>24</v>
      </c>
      <c r="E11" s="63">
        <v>800</v>
      </c>
      <c r="F11" s="63">
        <v>800</v>
      </c>
      <c r="G11" s="429">
        <f t="shared" si="0"/>
        <v>100</v>
      </c>
    </row>
    <row r="12" spans="1:10" x14ac:dyDescent="0.25">
      <c r="A12" s="125"/>
      <c r="B12" s="128"/>
      <c r="C12" s="126" t="s">
        <v>269</v>
      </c>
      <c r="D12" s="126" t="s">
        <v>25</v>
      </c>
      <c r="E12" s="63">
        <v>50000</v>
      </c>
      <c r="F12" s="63">
        <v>53600</v>
      </c>
      <c r="G12" s="429">
        <f t="shared" si="0"/>
        <v>107.2</v>
      </c>
    </row>
    <row r="13" spans="1:10" x14ac:dyDescent="0.25">
      <c r="A13" s="125"/>
      <c r="B13" s="129"/>
      <c r="C13" s="130" t="s">
        <v>239</v>
      </c>
      <c r="D13" s="130" t="s">
        <v>26</v>
      </c>
      <c r="E13" s="63">
        <v>6300</v>
      </c>
      <c r="F13" s="63">
        <v>7000</v>
      </c>
      <c r="G13" s="429">
        <f t="shared" si="0"/>
        <v>111.11111111111111</v>
      </c>
      <c r="J13" s="20"/>
    </row>
    <row r="14" spans="1:10" s="35" customFormat="1" x14ac:dyDescent="0.25">
      <c r="A14" s="131"/>
      <c r="B14" s="129"/>
      <c r="C14" s="130" t="s">
        <v>298</v>
      </c>
      <c r="D14" s="132" t="s">
        <v>299</v>
      </c>
      <c r="E14" s="64">
        <v>13556</v>
      </c>
      <c r="F14" s="64">
        <v>13556</v>
      </c>
      <c r="G14" s="429">
        <f t="shared" si="0"/>
        <v>100</v>
      </c>
      <c r="H14" s="49"/>
    </row>
    <row r="15" spans="1:10" s="53" customFormat="1" x14ac:dyDescent="0.25">
      <c r="A15" s="125"/>
      <c r="B15" s="508"/>
      <c r="C15" s="130" t="s">
        <v>255</v>
      </c>
      <c r="D15" s="132" t="s">
        <v>132</v>
      </c>
      <c r="E15" s="64">
        <v>3000</v>
      </c>
      <c r="F15" s="64">
        <v>3600</v>
      </c>
      <c r="G15" s="433">
        <f t="shared" ref="G15" si="1">(F15*100)/E15</f>
        <v>120</v>
      </c>
    </row>
    <row r="16" spans="1:10" s="53" customFormat="1" x14ac:dyDescent="0.25">
      <c r="A16" s="121"/>
      <c r="B16" s="128"/>
      <c r="C16" s="130"/>
      <c r="D16" s="132"/>
      <c r="E16" s="64"/>
      <c r="F16" s="64"/>
      <c r="G16" s="433"/>
    </row>
    <row r="17" spans="1:12" s="53" customFormat="1" x14ac:dyDescent="0.25">
      <c r="A17" s="121" t="s">
        <v>345</v>
      </c>
      <c r="B17" s="122" t="s">
        <v>292</v>
      </c>
      <c r="C17" s="130"/>
      <c r="D17" s="132"/>
      <c r="E17" s="509">
        <v>0</v>
      </c>
      <c r="F17" s="509">
        <f>SUM(F18)</f>
        <v>70</v>
      </c>
      <c r="G17" s="525" t="s">
        <v>337</v>
      </c>
    </row>
    <row r="18" spans="1:12" s="53" customFormat="1" x14ac:dyDescent="0.25">
      <c r="A18" s="546"/>
      <c r="B18" s="548"/>
      <c r="C18" s="544" t="s">
        <v>346</v>
      </c>
      <c r="D18" s="550" t="s">
        <v>21</v>
      </c>
      <c r="E18" s="537">
        <v>0</v>
      </c>
      <c r="F18" s="537">
        <v>70</v>
      </c>
      <c r="G18" s="539" t="s">
        <v>337</v>
      </c>
    </row>
    <row r="19" spans="1:12" ht="24" customHeight="1" thickBot="1" x14ac:dyDescent="0.3">
      <c r="A19" s="547"/>
      <c r="B19" s="549"/>
      <c r="C19" s="545"/>
      <c r="D19" s="551"/>
      <c r="E19" s="538"/>
      <c r="F19" s="538"/>
      <c r="G19" s="540"/>
    </row>
    <row r="20" spans="1:12" ht="16.5" thickBot="1" x14ac:dyDescent="0.3">
      <c r="A20" s="541" t="s">
        <v>16</v>
      </c>
      <c r="B20" s="542"/>
      <c r="C20" s="543"/>
      <c r="D20" s="133"/>
      <c r="E20" s="65">
        <f>E8+E17</f>
        <v>85656</v>
      </c>
      <c r="F20" s="65">
        <f>F8+F17</f>
        <v>93126</v>
      </c>
      <c r="G20" s="446">
        <f t="shared" si="0"/>
        <v>108.72093023255815</v>
      </c>
      <c r="H20" s="27"/>
      <c r="I20" s="26"/>
    </row>
    <row r="21" spans="1:12" ht="15.75" x14ac:dyDescent="0.25">
      <c r="A21" s="12"/>
      <c r="B21" s="12"/>
      <c r="C21" s="12"/>
      <c r="D21" s="12"/>
      <c r="E21" s="29"/>
      <c r="F21" s="511"/>
      <c r="G21" s="36"/>
      <c r="H21" s="20"/>
    </row>
    <row r="22" spans="1:12" x14ac:dyDescent="0.25">
      <c r="B22" s="13"/>
      <c r="C22" s="13"/>
      <c r="E22" s="51"/>
      <c r="G22" s="51"/>
    </row>
    <row r="23" spans="1:12" x14ac:dyDescent="0.25">
      <c r="E23" s="21"/>
      <c r="G23" s="51"/>
      <c r="L23" s="20"/>
    </row>
    <row r="29" spans="1:12" x14ac:dyDescent="0.25">
      <c r="E29" t="s">
        <v>344</v>
      </c>
    </row>
    <row r="49" ht="30.75" customHeight="1" x14ac:dyDescent="0.25"/>
    <row r="53" ht="27" customHeight="1" x14ac:dyDescent="0.25"/>
  </sheetData>
  <mergeCells count="8">
    <mergeCell ref="E18:E19"/>
    <mergeCell ref="F18:F19"/>
    <mergeCell ref="G18:G19"/>
    <mergeCell ref="A20:C20"/>
    <mergeCell ref="C18:C19"/>
    <mergeCell ref="A18:A19"/>
    <mergeCell ref="B18:B19"/>
    <mergeCell ref="D18:D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zoomScaleNormal="100" workbookViewId="0">
      <selection activeCell="F12" sqref="F12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5" width="14.7109375" customWidth="1"/>
    <col min="6" max="6" width="14.7109375" style="25" customWidth="1"/>
    <col min="7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7" t="s">
        <v>308</v>
      </c>
    </row>
    <row r="4" spans="1:9" x14ac:dyDescent="0.25">
      <c r="A4" s="110" t="s">
        <v>1</v>
      </c>
      <c r="B4" s="55" t="s">
        <v>2</v>
      </c>
      <c r="C4" s="111" t="s">
        <v>3</v>
      </c>
      <c r="D4" s="55"/>
      <c r="E4" s="55" t="s">
        <v>4</v>
      </c>
      <c r="F4" s="55" t="s">
        <v>225</v>
      </c>
      <c r="G4" s="58"/>
    </row>
    <row r="5" spans="1:9" x14ac:dyDescent="0.25">
      <c r="A5" s="112" t="s">
        <v>5</v>
      </c>
      <c r="B5" s="56" t="s">
        <v>6</v>
      </c>
      <c r="C5" s="113" t="s">
        <v>7</v>
      </c>
      <c r="D5" s="89" t="s">
        <v>8</v>
      </c>
      <c r="E5" s="56" t="s">
        <v>249</v>
      </c>
      <c r="F5" s="56" t="s">
        <v>215</v>
      </c>
      <c r="G5" s="59" t="s">
        <v>343</v>
      </c>
    </row>
    <row r="6" spans="1:9" ht="15.75" thickBot="1" x14ac:dyDescent="0.3">
      <c r="A6" s="114" t="s">
        <v>9</v>
      </c>
      <c r="B6" s="57" t="s">
        <v>10</v>
      </c>
      <c r="C6" s="115"/>
      <c r="D6" s="116"/>
      <c r="E6" s="57" t="s">
        <v>323</v>
      </c>
      <c r="F6" s="57" t="s">
        <v>342</v>
      </c>
      <c r="G6" s="60" t="s">
        <v>226</v>
      </c>
    </row>
    <row r="7" spans="1:9" ht="15.75" x14ac:dyDescent="0.25">
      <c r="A7" s="134" t="s">
        <v>11</v>
      </c>
      <c r="B7" s="135"/>
      <c r="C7" s="119"/>
      <c r="D7" s="136"/>
      <c r="E7" s="71"/>
      <c r="F7" s="71"/>
      <c r="G7" s="435"/>
    </row>
    <row r="8" spans="1:9" x14ac:dyDescent="0.25">
      <c r="A8" s="94" t="s">
        <v>28</v>
      </c>
      <c r="B8" s="137" t="s">
        <v>29</v>
      </c>
      <c r="C8" s="138"/>
      <c r="D8" s="139"/>
      <c r="E8" s="67">
        <f>SUM(E9:E11)</f>
        <v>2995</v>
      </c>
      <c r="F8" s="67">
        <f>SUM(F9:F11)</f>
        <v>2910</v>
      </c>
      <c r="G8" s="431">
        <f t="shared" ref="G8:G12" si="0">(F8*100)/E8</f>
        <v>97.16193656093489</v>
      </c>
    </row>
    <row r="9" spans="1:9" x14ac:dyDescent="0.25">
      <c r="A9" s="127"/>
      <c r="B9" s="128"/>
      <c r="C9" s="143" t="s">
        <v>23</v>
      </c>
      <c r="D9" s="142" t="s">
        <v>30</v>
      </c>
      <c r="E9" s="72">
        <v>380</v>
      </c>
      <c r="F9" s="72">
        <v>370</v>
      </c>
      <c r="G9" s="429">
        <f t="shared" si="0"/>
        <v>97.368421052631575</v>
      </c>
      <c r="I9" s="20"/>
    </row>
    <row r="10" spans="1:9" ht="15" customHeight="1" x14ac:dyDescent="0.25">
      <c r="A10" s="140"/>
      <c r="B10" s="128"/>
      <c r="C10" s="141" t="s">
        <v>264</v>
      </c>
      <c r="D10" s="144" t="s">
        <v>30</v>
      </c>
      <c r="E10" s="73">
        <v>2441</v>
      </c>
      <c r="F10" s="73">
        <v>2370</v>
      </c>
      <c r="G10" s="429">
        <f t="shared" si="0"/>
        <v>97.091356001638673</v>
      </c>
    </row>
    <row r="11" spans="1:9" s="53" customFormat="1" ht="15" customHeight="1" thickBot="1" x14ac:dyDescent="0.3">
      <c r="A11" s="471"/>
      <c r="B11" s="145"/>
      <c r="C11" s="146" t="s">
        <v>275</v>
      </c>
      <c r="D11" s="147" t="s">
        <v>30</v>
      </c>
      <c r="E11" s="74">
        <v>174</v>
      </c>
      <c r="F11" s="74">
        <v>170</v>
      </c>
      <c r="G11" s="433">
        <f t="shared" ref="G11" si="1">(F11*100)/E11</f>
        <v>97.701149425287355</v>
      </c>
    </row>
    <row r="12" spans="1:9" ht="15" customHeight="1" thickBot="1" x14ac:dyDescent="0.3">
      <c r="A12" s="552" t="s">
        <v>16</v>
      </c>
      <c r="B12" s="553"/>
      <c r="C12" s="554"/>
      <c r="D12" s="148"/>
      <c r="E12" s="65">
        <f>E8</f>
        <v>2995</v>
      </c>
      <c r="F12" s="65">
        <f>F8</f>
        <v>2910</v>
      </c>
      <c r="G12" s="446">
        <f t="shared" si="0"/>
        <v>97.16193656093489</v>
      </c>
      <c r="H12" s="26"/>
    </row>
    <row r="15" spans="1:9" x14ac:dyDescent="0.25">
      <c r="F15" s="20"/>
    </row>
  </sheetData>
  <mergeCells count="1">
    <mergeCell ref="A12:C12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6"/>
  <sheetViews>
    <sheetView topLeftCell="A154" zoomScaleNormal="100" workbookViewId="0">
      <selection activeCell="F165" sqref="F165"/>
    </sheetView>
  </sheetViews>
  <sheetFormatPr defaultColWidth="9.140625" defaultRowHeight="15" x14ac:dyDescent="0.25"/>
  <cols>
    <col min="1" max="1" width="12.7109375" style="13" customWidth="1"/>
    <col min="2" max="2" width="14.42578125" style="13" customWidth="1"/>
    <col min="3" max="3" width="56.85546875" style="13" customWidth="1"/>
    <col min="4" max="4" width="42" style="13" customWidth="1"/>
    <col min="5" max="7" width="14.7109375" style="13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 s="31"/>
      <c r="B1" s="31"/>
      <c r="C1" s="31"/>
      <c r="D1" s="31"/>
      <c r="E1" s="31"/>
      <c r="F1" s="31"/>
      <c r="G1" s="31"/>
    </row>
    <row r="2" spans="1:12" ht="15.75" x14ac:dyDescent="0.25">
      <c r="A2" s="43" t="s">
        <v>31</v>
      </c>
      <c r="B2" s="44"/>
      <c r="C2" s="44"/>
      <c r="D2" s="44"/>
      <c r="E2" s="31"/>
      <c r="F2" s="31"/>
      <c r="G2" s="31"/>
    </row>
    <row r="3" spans="1:12" ht="16.5" thickBot="1" x14ac:dyDescent="0.3">
      <c r="A3" s="45"/>
      <c r="B3" s="43"/>
      <c r="C3" s="45"/>
      <c r="D3" s="45"/>
      <c r="E3" s="31"/>
      <c r="F3" s="31"/>
      <c r="G3" s="17" t="s">
        <v>309</v>
      </c>
    </row>
    <row r="4" spans="1:12" x14ac:dyDescent="0.25">
      <c r="A4" s="180" t="s">
        <v>1</v>
      </c>
      <c r="B4" s="181" t="s">
        <v>2</v>
      </c>
      <c r="C4" s="182" t="s">
        <v>3</v>
      </c>
      <c r="D4" s="183"/>
      <c r="E4" s="55" t="s">
        <v>4</v>
      </c>
      <c r="F4" s="55" t="s">
        <v>225</v>
      </c>
      <c r="G4" s="58"/>
    </row>
    <row r="5" spans="1:12" x14ac:dyDescent="0.25">
      <c r="A5" s="184" t="s">
        <v>5</v>
      </c>
      <c r="B5" s="185" t="s">
        <v>6</v>
      </c>
      <c r="C5" s="186" t="s">
        <v>7</v>
      </c>
      <c r="D5" s="187" t="s">
        <v>8</v>
      </c>
      <c r="E5" s="56" t="s">
        <v>249</v>
      </c>
      <c r="F5" s="56" t="s">
        <v>215</v>
      </c>
      <c r="G5" s="59" t="s">
        <v>343</v>
      </c>
    </row>
    <row r="6" spans="1:12" ht="15.75" thickBot="1" x14ac:dyDescent="0.3">
      <c r="A6" s="188" t="s">
        <v>9</v>
      </c>
      <c r="B6" s="197" t="s">
        <v>10</v>
      </c>
      <c r="C6" s="190"/>
      <c r="D6" s="191"/>
      <c r="E6" s="57" t="s">
        <v>323</v>
      </c>
      <c r="F6" s="57" t="s">
        <v>342</v>
      </c>
      <c r="G6" s="60" t="s">
        <v>226</v>
      </c>
    </row>
    <row r="7" spans="1:12" ht="14.1" customHeight="1" x14ac:dyDescent="0.25">
      <c r="A7" s="198" t="s">
        <v>11</v>
      </c>
      <c r="B7" s="199"/>
      <c r="C7" s="199"/>
      <c r="D7" s="200"/>
      <c r="E7" s="192"/>
      <c r="F7" s="192"/>
      <c r="G7" s="448"/>
    </row>
    <row r="8" spans="1:12" ht="14.1" customHeight="1" x14ac:dyDescent="0.25">
      <c r="A8" s="101" t="s">
        <v>32</v>
      </c>
      <c r="B8" s="201" t="s">
        <v>33</v>
      </c>
      <c r="C8" s="202"/>
      <c r="D8" s="203"/>
      <c r="E8" s="69">
        <f>E9+E73+E160+E165</f>
        <v>159975</v>
      </c>
      <c r="F8" s="69">
        <f>F9+F73+F160+F165</f>
        <v>162802</v>
      </c>
      <c r="G8" s="436">
        <f t="shared" ref="G8:G14" si="0">(F8*100)/E8</f>
        <v>101.76715111736209</v>
      </c>
      <c r="L8" s="440"/>
    </row>
    <row r="9" spans="1:12" ht="14.1" customHeight="1" x14ac:dyDescent="0.25">
      <c r="A9" s="161"/>
      <c r="B9" s="204"/>
      <c r="C9" s="205" t="s">
        <v>34</v>
      </c>
      <c r="D9" s="206"/>
      <c r="E9" s="67">
        <f>E10+E15+E18+E21+E24+E27+E30+E33+E36+E39+E42+E45+E48+E56+E59+E63+E66+E70</f>
        <v>28212</v>
      </c>
      <c r="F9" s="67">
        <f>F10+F15+F18+F21+F24+F27+F30+F33+F36+F39+F42+F45+F48+F56+F59+F63+F66+F70</f>
        <v>28712</v>
      </c>
      <c r="G9" s="436">
        <f t="shared" si="0"/>
        <v>101.77229547710195</v>
      </c>
      <c r="K9" s="440"/>
    </row>
    <row r="10" spans="1:12" ht="14.1" customHeight="1" x14ac:dyDescent="0.25">
      <c r="A10" s="242"/>
      <c r="B10" s="243" t="s">
        <v>35</v>
      </c>
      <c r="C10" s="244" t="s">
        <v>250</v>
      </c>
      <c r="D10" s="245" t="s">
        <v>36</v>
      </c>
      <c r="E10" s="246">
        <v>4217</v>
      </c>
      <c r="F10" s="246">
        <v>4138</v>
      </c>
      <c r="G10" s="247">
        <f t="shared" si="0"/>
        <v>98.126630305904669</v>
      </c>
      <c r="L10" s="440"/>
    </row>
    <row r="11" spans="1:12" ht="14.1" customHeight="1" x14ac:dyDescent="0.25">
      <c r="A11" s="127"/>
      <c r="B11" s="207"/>
      <c r="C11" s="208" t="s">
        <v>251</v>
      </c>
      <c r="D11" s="126"/>
      <c r="E11" s="193">
        <v>1390</v>
      </c>
      <c r="F11" s="193">
        <v>1390</v>
      </c>
      <c r="G11" s="434">
        <f t="shared" si="0"/>
        <v>100</v>
      </c>
    </row>
    <row r="12" spans="1:12" ht="14.1" customHeight="1" x14ac:dyDescent="0.25">
      <c r="A12" s="127"/>
      <c r="B12" s="207"/>
      <c r="C12" s="208" t="s">
        <v>240</v>
      </c>
      <c r="D12" s="126"/>
      <c r="E12" s="193">
        <v>1800</v>
      </c>
      <c r="F12" s="193">
        <v>1800</v>
      </c>
      <c r="G12" s="434">
        <f t="shared" si="0"/>
        <v>100</v>
      </c>
    </row>
    <row r="13" spans="1:12" ht="14.1" customHeight="1" x14ac:dyDescent="0.25">
      <c r="A13" s="127"/>
      <c r="B13" s="207"/>
      <c r="C13" s="208" t="s">
        <v>325</v>
      </c>
      <c r="D13" s="126"/>
      <c r="E13" s="193">
        <v>150</v>
      </c>
      <c r="F13" s="193">
        <v>150</v>
      </c>
      <c r="G13" s="434">
        <f t="shared" si="0"/>
        <v>100</v>
      </c>
    </row>
    <row r="14" spans="1:12" ht="14.1" customHeight="1" x14ac:dyDescent="0.25">
      <c r="A14" s="127"/>
      <c r="B14" s="207"/>
      <c r="C14" s="208" t="s">
        <v>256</v>
      </c>
      <c r="D14" s="126"/>
      <c r="E14" s="193">
        <v>216</v>
      </c>
      <c r="F14" s="193">
        <v>169</v>
      </c>
      <c r="G14" s="434">
        <f t="shared" si="0"/>
        <v>78.240740740740748</v>
      </c>
    </row>
    <row r="15" spans="1:12" ht="14.1" customHeight="1" x14ac:dyDescent="0.25">
      <c r="A15" s="242"/>
      <c r="B15" s="243" t="s">
        <v>37</v>
      </c>
      <c r="C15" s="248" t="s">
        <v>38</v>
      </c>
      <c r="D15" s="245" t="s">
        <v>36</v>
      </c>
      <c r="E15" s="249">
        <v>1110</v>
      </c>
      <c r="F15" s="249">
        <v>1298</v>
      </c>
      <c r="G15" s="247">
        <f t="shared" ref="G15:G39" si="1">(F15*100)/E15</f>
        <v>116.93693693693693</v>
      </c>
    </row>
    <row r="16" spans="1:12" ht="14.1" customHeight="1" x14ac:dyDescent="0.25">
      <c r="A16" s="127"/>
      <c r="B16" s="207"/>
      <c r="C16" s="208" t="s">
        <v>251</v>
      </c>
      <c r="D16" s="126"/>
      <c r="E16" s="195">
        <v>637</v>
      </c>
      <c r="F16" s="195">
        <v>827</v>
      </c>
      <c r="G16" s="434">
        <f t="shared" si="1"/>
        <v>129.82731554160125</v>
      </c>
    </row>
    <row r="17" spans="1:7" ht="14.1" customHeight="1" x14ac:dyDescent="0.25">
      <c r="A17" s="127"/>
      <c r="B17" s="207"/>
      <c r="C17" s="208" t="s">
        <v>256</v>
      </c>
      <c r="D17" s="126"/>
      <c r="E17" s="195">
        <v>40</v>
      </c>
      <c r="F17" s="195">
        <v>21</v>
      </c>
      <c r="G17" s="434">
        <f t="shared" si="1"/>
        <v>52.5</v>
      </c>
    </row>
    <row r="18" spans="1:7" ht="14.1" customHeight="1" x14ac:dyDescent="0.25">
      <c r="A18" s="242"/>
      <c r="B18" s="243" t="s">
        <v>39</v>
      </c>
      <c r="C18" s="250" t="s">
        <v>40</v>
      </c>
      <c r="D18" s="245" t="s">
        <v>36</v>
      </c>
      <c r="E18" s="249">
        <v>1568</v>
      </c>
      <c r="F18" s="249">
        <v>1860</v>
      </c>
      <c r="G18" s="247">
        <f t="shared" si="1"/>
        <v>118.62244897959184</v>
      </c>
    </row>
    <row r="19" spans="1:7" ht="14.1" customHeight="1" x14ac:dyDescent="0.25">
      <c r="A19" s="127"/>
      <c r="B19" s="207"/>
      <c r="C19" s="208" t="s">
        <v>251</v>
      </c>
      <c r="D19" s="126"/>
      <c r="E19" s="195">
        <v>789</v>
      </c>
      <c r="F19" s="195">
        <v>998</v>
      </c>
      <c r="G19" s="434">
        <f t="shared" si="1"/>
        <v>126.48922686945501</v>
      </c>
    </row>
    <row r="20" spans="1:7" ht="14.1" customHeight="1" x14ac:dyDescent="0.25">
      <c r="A20" s="127"/>
      <c r="B20" s="207"/>
      <c r="C20" s="208" t="s">
        <v>256</v>
      </c>
      <c r="D20" s="126"/>
      <c r="E20" s="195">
        <v>110</v>
      </c>
      <c r="F20" s="195">
        <v>142</v>
      </c>
      <c r="G20" s="434">
        <f t="shared" si="1"/>
        <v>129.09090909090909</v>
      </c>
    </row>
    <row r="21" spans="1:7" ht="14.1" customHeight="1" x14ac:dyDescent="0.25">
      <c r="A21" s="242"/>
      <c r="B21" s="243" t="s">
        <v>41</v>
      </c>
      <c r="C21" s="248" t="s">
        <v>42</v>
      </c>
      <c r="D21" s="245" t="s">
        <v>36</v>
      </c>
      <c r="E21" s="249">
        <v>1221</v>
      </c>
      <c r="F21" s="249">
        <v>1213</v>
      </c>
      <c r="G21" s="247">
        <f t="shared" si="1"/>
        <v>99.344799344799341</v>
      </c>
    </row>
    <row r="22" spans="1:7" ht="14.1" customHeight="1" x14ac:dyDescent="0.25">
      <c r="A22" s="127"/>
      <c r="B22" s="207"/>
      <c r="C22" s="208" t="s">
        <v>251</v>
      </c>
      <c r="D22" s="126"/>
      <c r="E22" s="195">
        <v>670</v>
      </c>
      <c r="F22" s="195">
        <v>671</v>
      </c>
      <c r="G22" s="434">
        <f t="shared" si="1"/>
        <v>100.14925373134328</v>
      </c>
    </row>
    <row r="23" spans="1:7" ht="14.1" customHeight="1" x14ac:dyDescent="0.25">
      <c r="A23" s="127"/>
      <c r="B23" s="207"/>
      <c r="C23" s="208" t="s">
        <v>256</v>
      </c>
      <c r="D23" s="126"/>
      <c r="E23" s="195">
        <v>186</v>
      </c>
      <c r="F23" s="195">
        <v>182</v>
      </c>
      <c r="G23" s="434">
        <f t="shared" si="1"/>
        <v>97.849462365591393</v>
      </c>
    </row>
    <row r="24" spans="1:7" ht="14.1" customHeight="1" x14ac:dyDescent="0.25">
      <c r="A24" s="242"/>
      <c r="B24" s="243" t="s">
        <v>43</v>
      </c>
      <c r="C24" s="248" t="s">
        <v>44</v>
      </c>
      <c r="D24" s="245" t="s">
        <v>36</v>
      </c>
      <c r="E24" s="249">
        <v>1325</v>
      </c>
      <c r="F24" s="249">
        <v>1294</v>
      </c>
      <c r="G24" s="247">
        <f t="shared" si="1"/>
        <v>97.660377358490564</v>
      </c>
    </row>
    <row r="25" spans="1:7" ht="14.1" customHeight="1" x14ac:dyDescent="0.25">
      <c r="A25" s="127"/>
      <c r="B25" s="207"/>
      <c r="C25" s="208" t="s">
        <v>251</v>
      </c>
      <c r="D25" s="126"/>
      <c r="E25" s="195">
        <v>907</v>
      </c>
      <c r="F25" s="195">
        <v>907</v>
      </c>
      <c r="G25" s="434">
        <f t="shared" si="1"/>
        <v>100</v>
      </c>
    </row>
    <row r="26" spans="1:7" ht="14.1" customHeight="1" x14ac:dyDescent="0.25">
      <c r="A26" s="127"/>
      <c r="B26" s="207"/>
      <c r="C26" s="208" t="s">
        <v>256</v>
      </c>
      <c r="D26" s="126"/>
      <c r="E26" s="195">
        <v>27</v>
      </c>
      <c r="F26" s="195">
        <v>27</v>
      </c>
      <c r="G26" s="434">
        <f t="shared" si="1"/>
        <v>100</v>
      </c>
    </row>
    <row r="27" spans="1:7" ht="14.1" customHeight="1" x14ac:dyDescent="0.25">
      <c r="A27" s="242"/>
      <c r="B27" s="243" t="s">
        <v>45</v>
      </c>
      <c r="C27" s="248" t="s">
        <v>46</v>
      </c>
      <c r="D27" s="245" t="s">
        <v>36</v>
      </c>
      <c r="E27" s="249">
        <v>956</v>
      </c>
      <c r="F27" s="249">
        <v>960</v>
      </c>
      <c r="G27" s="247">
        <f t="shared" si="1"/>
        <v>100.418410041841</v>
      </c>
    </row>
    <row r="28" spans="1:7" ht="14.1" customHeight="1" x14ac:dyDescent="0.25">
      <c r="A28" s="127"/>
      <c r="B28" s="207"/>
      <c r="C28" s="208" t="s">
        <v>251</v>
      </c>
      <c r="D28" s="126"/>
      <c r="E28" s="195">
        <v>557</v>
      </c>
      <c r="F28" s="195">
        <v>557</v>
      </c>
      <c r="G28" s="434">
        <f t="shared" si="1"/>
        <v>100</v>
      </c>
    </row>
    <row r="29" spans="1:7" ht="14.1" customHeight="1" x14ac:dyDescent="0.25">
      <c r="A29" s="127"/>
      <c r="B29" s="207"/>
      <c r="C29" s="208" t="s">
        <v>256</v>
      </c>
      <c r="D29" s="126"/>
      <c r="E29" s="195">
        <v>47</v>
      </c>
      <c r="F29" s="195">
        <v>43</v>
      </c>
      <c r="G29" s="434">
        <f t="shared" si="1"/>
        <v>91.489361702127653</v>
      </c>
    </row>
    <row r="30" spans="1:7" ht="14.1" customHeight="1" x14ac:dyDescent="0.25">
      <c r="A30" s="242"/>
      <c r="B30" s="243" t="s">
        <v>47</v>
      </c>
      <c r="C30" s="248" t="s">
        <v>48</v>
      </c>
      <c r="D30" s="245" t="s">
        <v>36</v>
      </c>
      <c r="E30" s="249">
        <v>1784</v>
      </c>
      <c r="F30" s="249">
        <v>1790</v>
      </c>
      <c r="G30" s="247">
        <f t="shared" si="1"/>
        <v>100.33632286995515</v>
      </c>
    </row>
    <row r="31" spans="1:7" ht="14.1" customHeight="1" x14ac:dyDescent="0.25">
      <c r="A31" s="127"/>
      <c r="B31" s="207"/>
      <c r="C31" s="208" t="s">
        <v>251</v>
      </c>
      <c r="D31" s="126"/>
      <c r="E31" s="195">
        <v>938</v>
      </c>
      <c r="F31" s="195">
        <v>938</v>
      </c>
      <c r="G31" s="434">
        <f t="shared" si="1"/>
        <v>100</v>
      </c>
    </row>
    <row r="32" spans="1:7" ht="14.1" customHeight="1" x14ac:dyDescent="0.25">
      <c r="A32" s="127"/>
      <c r="B32" s="207"/>
      <c r="C32" s="208" t="s">
        <v>256</v>
      </c>
      <c r="D32" s="126"/>
      <c r="E32" s="195">
        <v>162</v>
      </c>
      <c r="F32" s="195">
        <v>132</v>
      </c>
      <c r="G32" s="434">
        <f t="shared" si="1"/>
        <v>81.481481481481481</v>
      </c>
    </row>
    <row r="33" spans="1:7" ht="14.1" customHeight="1" x14ac:dyDescent="0.25">
      <c r="A33" s="242"/>
      <c r="B33" s="243" t="s">
        <v>49</v>
      </c>
      <c r="C33" s="248" t="s">
        <v>50</v>
      </c>
      <c r="D33" s="245" t="s">
        <v>36</v>
      </c>
      <c r="E33" s="249">
        <v>1374</v>
      </c>
      <c r="F33" s="249">
        <v>1425</v>
      </c>
      <c r="G33" s="247">
        <f t="shared" si="1"/>
        <v>103.7117903930131</v>
      </c>
    </row>
    <row r="34" spans="1:7" ht="14.1" customHeight="1" x14ac:dyDescent="0.25">
      <c r="A34" s="127"/>
      <c r="B34" s="207"/>
      <c r="C34" s="208" t="s">
        <v>251</v>
      </c>
      <c r="D34" s="126"/>
      <c r="E34" s="195">
        <v>801</v>
      </c>
      <c r="F34" s="195">
        <v>861</v>
      </c>
      <c r="G34" s="434">
        <f t="shared" si="1"/>
        <v>107.49063670411985</v>
      </c>
    </row>
    <row r="35" spans="1:7" ht="14.1" customHeight="1" x14ac:dyDescent="0.25">
      <c r="A35" s="127"/>
      <c r="B35" s="207"/>
      <c r="C35" s="208" t="s">
        <v>256</v>
      </c>
      <c r="D35" s="126"/>
      <c r="E35" s="195">
        <v>122</v>
      </c>
      <c r="F35" s="195">
        <v>114</v>
      </c>
      <c r="G35" s="434">
        <f t="shared" si="1"/>
        <v>93.442622950819668</v>
      </c>
    </row>
    <row r="36" spans="1:7" ht="14.1" customHeight="1" x14ac:dyDescent="0.25">
      <c r="A36" s="242"/>
      <c r="B36" s="243" t="s">
        <v>51</v>
      </c>
      <c r="C36" s="248" t="s">
        <v>52</v>
      </c>
      <c r="D36" s="245" t="s">
        <v>36</v>
      </c>
      <c r="E36" s="249">
        <v>1726</v>
      </c>
      <c r="F36" s="249">
        <v>1618</v>
      </c>
      <c r="G36" s="247">
        <f t="shared" si="1"/>
        <v>93.742757821552729</v>
      </c>
    </row>
    <row r="37" spans="1:7" ht="14.1" customHeight="1" x14ac:dyDescent="0.25">
      <c r="A37" s="127"/>
      <c r="B37" s="207"/>
      <c r="C37" s="208" t="s">
        <v>252</v>
      </c>
      <c r="D37" s="126"/>
      <c r="E37" s="195">
        <v>1089</v>
      </c>
      <c r="F37" s="195">
        <v>1039</v>
      </c>
      <c r="G37" s="434">
        <f t="shared" si="1"/>
        <v>95.408631772268137</v>
      </c>
    </row>
    <row r="38" spans="1:7" ht="14.1" customHeight="1" x14ac:dyDescent="0.25">
      <c r="A38" s="127"/>
      <c r="B38" s="207"/>
      <c r="C38" s="208" t="s">
        <v>256</v>
      </c>
      <c r="D38" s="126"/>
      <c r="E38" s="195">
        <v>81</v>
      </c>
      <c r="F38" s="195">
        <v>39</v>
      </c>
      <c r="G38" s="434">
        <f t="shared" si="1"/>
        <v>48.148148148148145</v>
      </c>
    </row>
    <row r="39" spans="1:7" ht="14.1" customHeight="1" x14ac:dyDescent="0.25">
      <c r="A39" s="242"/>
      <c r="B39" s="243" t="s">
        <v>53</v>
      </c>
      <c r="C39" s="248" t="s">
        <v>54</v>
      </c>
      <c r="D39" s="245" t="s">
        <v>36</v>
      </c>
      <c r="E39" s="249">
        <v>1408</v>
      </c>
      <c r="F39" s="249">
        <v>1369</v>
      </c>
      <c r="G39" s="247">
        <f t="shared" si="1"/>
        <v>97.23011363636364</v>
      </c>
    </row>
    <row r="40" spans="1:7" ht="14.1" customHeight="1" x14ac:dyDescent="0.25">
      <c r="A40" s="127"/>
      <c r="B40" s="207"/>
      <c r="C40" s="208" t="s">
        <v>252</v>
      </c>
      <c r="D40" s="126"/>
      <c r="E40" s="195">
        <v>617</v>
      </c>
      <c r="F40" s="195">
        <v>617</v>
      </c>
      <c r="G40" s="434">
        <f t="shared" ref="G40:G49" si="2">(F40*100)/E40</f>
        <v>100</v>
      </c>
    </row>
    <row r="41" spans="1:7" ht="14.1" customHeight="1" x14ac:dyDescent="0.25">
      <c r="A41" s="127"/>
      <c r="B41" s="207"/>
      <c r="C41" s="208" t="s">
        <v>256</v>
      </c>
      <c r="D41" s="126"/>
      <c r="E41" s="195">
        <v>433</v>
      </c>
      <c r="F41" s="195">
        <v>392</v>
      </c>
      <c r="G41" s="434">
        <f t="shared" si="2"/>
        <v>90.531177829099306</v>
      </c>
    </row>
    <row r="42" spans="1:7" ht="14.1" customHeight="1" x14ac:dyDescent="0.25">
      <c r="A42" s="242"/>
      <c r="B42" s="243" t="s">
        <v>55</v>
      </c>
      <c r="C42" s="248" t="s">
        <v>56</v>
      </c>
      <c r="D42" s="245" t="s">
        <v>36</v>
      </c>
      <c r="E42" s="249">
        <v>939</v>
      </c>
      <c r="F42" s="249">
        <v>983</v>
      </c>
      <c r="G42" s="247">
        <f t="shared" si="2"/>
        <v>104.68583599574015</v>
      </c>
    </row>
    <row r="43" spans="1:7" ht="14.1" customHeight="1" x14ac:dyDescent="0.25">
      <c r="A43" s="127"/>
      <c r="B43" s="207"/>
      <c r="C43" s="208" t="s">
        <v>251</v>
      </c>
      <c r="D43" s="126"/>
      <c r="E43" s="195">
        <v>483</v>
      </c>
      <c r="F43" s="195">
        <v>537</v>
      </c>
      <c r="G43" s="434">
        <f t="shared" si="2"/>
        <v>111.18012422360249</v>
      </c>
    </row>
    <row r="44" spans="1:7" ht="14.1" customHeight="1" x14ac:dyDescent="0.25">
      <c r="A44" s="127"/>
      <c r="B44" s="207"/>
      <c r="C44" s="208" t="s">
        <v>256</v>
      </c>
      <c r="D44" s="126"/>
      <c r="E44" s="195">
        <v>112</v>
      </c>
      <c r="F44" s="195">
        <v>86</v>
      </c>
      <c r="G44" s="434">
        <f t="shared" si="2"/>
        <v>76.785714285714292</v>
      </c>
    </row>
    <row r="45" spans="1:7" ht="14.1" customHeight="1" x14ac:dyDescent="0.25">
      <c r="A45" s="242"/>
      <c r="B45" s="243" t="s">
        <v>57</v>
      </c>
      <c r="C45" s="248" t="s">
        <v>58</v>
      </c>
      <c r="D45" s="245" t="s">
        <v>36</v>
      </c>
      <c r="E45" s="249">
        <v>1632</v>
      </c>
      <c r="F45" s="249">
        <v>1635</v>
      </c>
      <c r="G45" s="247">
        <f t="shared" si="2"/>
        <v>100.18382352941177</v>
      </c>
    </row>
    <row r="46" spans="1:7" ht="14.1" customHeight="1" x14ac:dyDescent="0.25">
      <c r="A46" s="127"/>
      <c r="B46" s="207"/>
      <c r="C46" s="208" t="s">
        <v>253</v>
      </c>
      <c r="D46" s="126"/>
      <c r="E46" s="195">
        <v>978</v>
      </c>
      <c r="F46" s="195">
        <v>978</v>
      </c>
      <c r="G46" s="434">
        <f t="shared" si="2"/>
        <v>100</v>
      </c>
    </row>
    <row r="47" spans="1:7" ht="14.1" customHeight="1" x14ac:dyDescent="0.25">
      <c r="A47" s="127"/>
      <c r="B47" s="207"/>
      <c r="C47" s="208" t="s">
        <v>256</v>
      </c>
      <c r="D47" s="126"/>
      <c r="E47" s="195">
        <v>182</v>
      </c>
      <c r="F47" s="195">
        <v>207</v>
      </c>
      <c r="G47" s="434">
        <f t="shared" si="2"/>
        <v>113.73626373626374</v>
      </c>
    </row>
    <row r="48" spans="1:7" ht="14.1" customHeight="1" x14ac:dyDescent="0.25">
      <c r="A48" s="242"/>
      <c r="B48" s="243" t="s">
        <v>59</v>
      </c>
      <c r="C48" s="248" t="s">
        <v>60</v>
      </c>
      <c r="D48" s="245" t="s">
        <v>36</v>
      </c>
      <c r="E48" s="249">
        <v>1381</v>
      </c>
      <c r="F48" s="249">
        <v>1352</v>
      </c>
      <c r="G48" s="247">
        <f t="shared" si="2"/>
        <v>97.900072411296165</v>
      </c>
    </row>
    <row r="49" spans="1:7" ht="14.1" customHeight="1" x14ac:dyDescent="0.25">
      <c r="A49" s="127"/>
      <c r="B49" s="207"/>
      <c r="C49" s="208" t="s">
        <v>251</v>
      </c>
      <c r="D49" s="126"/>
      <c r="E49" s="195">
        <v>917</v>
      </c>
      <c r="F49" s="195">
        <v>917</v>
      </c>
      <c r="G49" s="434">
        <f t="shared" si="2"/>
        <v>100</v>
      </c>
    </row>
    <row r="50" spans="1:7" ht="14.1" customHeight="1" thickBot="1" x14ac:dyDescent="0.3">
      <c r="A50" s="209"/>
      <c r="B50" s="210"/>
      <c r="C50" s="211" t="s">
        <v>256</v>
      </c>
      <c r="D50" s="212"/>
      <c r="E50" s="196">
        <v>72</v>
      </c>
      <c r="F50" s="196">
        <v>75</v>
      </c>
      <c r="G50" s="449">
        <f>(F50*100)/E50</f>
        <v>104.16666666666667</v>
      </c>
    </row>
    <row r="51" spans="1:7" ht="14.1" customHeight="1" x14ac:dyDescent="0.25">
      <c r="A51" s="213"/>
      <c r="B51" s="213"/>
      <c r="C51" s="214"/>
      <c r="D51" s="215"/>
      <c r="E51" s="216"/>
      <c r="F51" s="47"/>
      <c r="G51" s="32"/>
    </row>
    <row r="52" spans="1:7" ht="12" customHeight="1" thickBot="1" x14ac:dyDescent="0.3">
      <c r="A52" s="213"/>
      <c r="B52" s="213"/>
      <c r="C52" s="214"/>
      <c r="D52" s="215"/>
      <c r="E52" s="216"/>
      <c r="F52" s="47"/>
      <c r="G52" s="17" t="s">
        <v>310</v>
      </c>
    </row>
    <row r="53" spans="1:7" x14ac:dyDescent="0.25">
      <c r="A53" s="180" t="s">
        <v>1</v>
      </c>
      <c r="B53" s="181" t="s">
        <v>2</v>
      </c>
      <c r="C53" s="182" t="s">
        <v>3</v>
      </c>
      <c r="D53" s="183"/>
      <c r="E53" s="55" t="s">
        <v>4</v>
      </c>
      <c r="F53" s="55" t="s">
        <v>225</v>
      </c>
      <c r="G53" s="58"/>
    </row>
    <row r="54" spans="1:7" ht="14.25" customHeight="1" x14ac:dyDescent="0.25">
      <c r="A54" s="184" t="s">
        <v>5</v>
      </c>
      <c r="B54" s="185" t="s">
        <v>6</v>
      </c>
      <c r="C54" s="186" t="s">
        <v>7</v>
      </c>
      <c r="D54" s="187" t="s">
        <v>8</v>
      </c>
      <c r="E54" s="56" t="s">
        <v>249</v>
      </c>
      <c r="F54" s="56" t="s">
        <v>215</v>
      </c>
      <c r="G54" s="59" t="s">
        <v>343</v>
      </c>
    </row>
    <row r="55" spans="1:7" ht="13.5" customHeight="1" thickBot="1" x14ac:dyDescent="0.3">
      <c r="A55" s="188" t="s">
        <v>9</v>
      </c>
      <c r="B55" s="189" t="s">
        <v>10</v>
      </c>
      <c r="C55" s="190"/>
      <c r="D55" s="191"/>
      <c r="E55" s="57" t="s">
        <v>323</v>
      </c>
      <c r="F55" s="57" t="s">
        <v>342</v>
      </c>
      <c r="G55" s="450" t="s">
        <v>226</v>
      </c>
    </row>
    <row r="56" spans="1:7" ht="14.1" customHeight="1" x14ac:dyDescent="0.25">
      <c r="A56" s="251"/>
      <c r="B56" s="252" t="s">
        <v>61</v>
      </c>
      <c r="C56" s="253" t="s">
        <v>62</v>
      </c>
      <c r="D56" s="254" t="s">
        <v>36</v>
      </c>
      <c r="E56" s="246">
        <v>1008</v>
      </c>
      <c r="F56" s="246">
        <v>1082</v>
      </c>
      <c r="G56" s="255">
        <f t="shared" ref="G56:G98" si="3">(F56*100)/E56</f>
        <v>107.34126984126983</v>
      </c>
    </row>
    <row r="57" spans="1:7" ht="14.1" customHeight="1" x14ac:dyDescent="0.25">
      <c r="A57" s="127"/>
      <c r="B57" s="207"/>
      <c r="C57" s="208" t="s">
        <v>251</v>
      </c>
      <c r="D57" s="126"/>
      <c r="E57" s="195">
        <v>581</v>
      </c>
      <c r="F57" s="195">
        <v>645</v>
      </c>
      <c r="G57" s="429">
        <f t="shared" si="3"/>
        <v>111.01549053356283</v>
      </c>
    </row>
    <row r="58" spans="1:7" ht="14.1" customHeight="1" x14ac:dyDescent="0.25">
      <c r="A58" s="127"/>
      <c r="B58" s="207"/>
      <c r="C58" s="208" t="s">
        <v>256</v>
      </c>
      <c r="D58" s="126"/>
      <c r="E58" s="195">
        <v>73</v>
      </c>
      <c r="F58" s="195">
        <v>77</v>
      </c>
      <c r="G58" s="429">
        <f t="shared" si="3"/>
        <v>105.47945205479452</v>
      </c>
    </row>
    <row r="59" spans="1:7" ht="14.1" customHeight="1" x14ac:dyDescent="0.25">
      <c r="A59" s="242"/>
      <c r="B59" s="243" t="s">
        <v>63</v>
      </c>
      <c r="C59" s="248" t="s">
        <v>64</v>
      </c>
      <c r="D59" s="245" t="s">
        <v>36</v>
      </c>
      <c r="E59" s="249">
        <v>1744</v>
      </c>
      <c r="F59" s="249">
        <v>1772</v>
      </c>
      <c r="G59" s="255">
        <f t="shared" si="3"/>
        <v>101.60550458715596</v>
      </c>
    </row>
    <row r="60" spans="1:7" ht="14.1" customHeight="1" x14ac:dyDescent="0.25">
      <c r="A60" s="127"/>
      <c r="B60" s="207"/>
      <c r="C60" s="208" t="s">
        <v>251</v>
      </c>
      <c r="D60" s="126"/>
      <c r="E60" s="195">
        <v>875</v>
      </c>
      <c r="F60" s="195">
        <v>875</v>
      </c>
      <c r="G60" s="429">
        <f t="shared" si="3"/>
        <v>100</v>
      </c>
    </row>
    <row r="61" spans="1:7" ht="14.1" customHeight="1" x14ac:dyDescent="0.25">
      <c r="A61" s="127"/>
      <c r="B61" s="207"/>
      <c r="C61" s="208" t="s">
        <v>256</v>
      </c>
      <c r="D61" s="126"/>
      <c r="E61" s="195">
        <v>65</v>
      </c>
      <c r="F61" s="195">
        <v>67</v>
      </c>
      <c r="G61" s="429">
        <f t="shared" si="3"/>
        <v>103.07692307692308</v>
      </c>
    </row>
    <row r="62" spans="1:7" ht="14.1" customHeight="1" x14ac:dyDescent="0.25">
      <c r="A62" s="127"/>
      <c r="B62" s="207"/>
      <c r="C62" s="218" t="s">
        <v>242</v>
      </c>
      <c r="D62" s="126"/>
      <c r="E62" s="195">
        <v>200</v>
      </c>
      <c r="F62" s="195">
        <v>200</v>
      </c>
      <c r="G62" s="429">
        <f t="shared" si="3"/>
        <v>100</v>
      </c>
    </row>
    <row r="63" spans="1:7" ht="14.1" customHeight="1" x14ac:dyDescent="0.25">
      <c r="A63" s="242"/>
      <c r="B63" s="243" t="s">
        <v>65</v>
      </c>
      <c r="C63" s="248" t="s">
        <v>66</v>
      </c>
      <c r="D63" s="245" t="s">
        <v>36</v>
      </c>
      <c r="E63" s="249">
        <v>1393</v>
      </c>
      <c r="F63" s="249">
        <v>1442</v>
      </c>
      <c r="G63" s="255">
        <f t="shared" si="3"/>
        <v>103.51758793969849</v>
      </c>
    </row>
    <row r="64" spans="1:7" ht="14.1" customHeight="1" x14ac:dyDescent="0.25">
      <c r="A64" s="127"/>
      <c r="B64" s="207"/>
      <c r="C64" s="208" t="s">
        <v>251</v>
      </c>
      <c r="D64" s="126"/>
      <c r="E64" s="195">
        <v>846</v>
      </c>
      <c r="F64" s="195">
        <v>846</v>
      </c>
      <c r="G64" s="429">
        <f t="shared" si="3"/>
        <v>100</v>
      </c>
    </row>
    <row r="65" spans="1:7" ht="14.1" customHeight="1" x14ac:dyDescent="0.25">
      <c r="A65" s="127"/>
      <c r="B65" s="207"/>
      <c r="C65" s="208" t="s">
        <v>256</v>
      </c>
      <c r="D65" s="126"/>
      <c r="E65" s="195">
        <v>90</v>
      </c>
      <c r="F65" s="195">
        <v>146</v>
      </c>
      <c r="G65" s="429">
        <f t="shared" si="3"/>
        <v>162.22222222222223</v>
      </c>
    </row>
    <row r="66" spans="1:7" ht="14.1" customHeight="1" x14ac:dyDescent="0.25">
      <c r="A66" s="242"/>
      <c r="B66" s="243" t="s">
        <v>67</v>
      </c>
      <c r="C66" s="248" t="s">
        <v>68</v>
      </c>
      <c r="D66" s="245" t="s">
        <v>36</v>
      </c>
      <c r="E66" s="249">
        <v>1144</v>
      </c>
      <c r="F66" s="249">
        <v>1180</v>
      </c>
      <c r="G66" s="255">
        <f t="shared" si="3"/>
        <v>103.14685314685315</v>
      </c>
    </row>
    <row r="67" spans="1:7" ht="14.1" customHeight="1" x14ac:dyDescent="0.25">
      <c r="A67" s="127"/>
      <c r="B67" s="207"/>
      <c r="C67" s="208" t="s">
        <v>251</v>
      </c>
      <c r="D67" s="126"/>
      <c r="E67" s="195">
        <v>463</v>
      </c>
      <c r="F67" s="195">
        <v>464</v>
      </c>
      <c r="G67" s="429">
        <f t="shared" si="3"/>
        <v>100.21598272138229</v>
      </c>
    </row>
    <row r="68" spans="1:7" ht="14.1" customHeight="1" x14ac:dyDescent="0.25">
      <c r="A68" s="127"/>
      <c r="B68" s="207"/>
      <c r="C68" s="208" t="s">
        <v>242</v>
      </c>
      <c r="D68" s="126"/>
      <c r="E68" s="194">
        <v>250</v>
      </c>
      <c r="F68" s="194">
        <v>250</v>
      </c>
      <c r="G68" s="429">
        <f t="shared" si="3"/>
        <v>100</v>
      </c>
    </row>
    <row r="69" spans="1:7" ht="14.1" customHeight="1" x14ac:dyDescent="0.25">
      <c r="A69" s="127"/>
      <c r="B69" s="207"/>
      <c r="C69" s="208" t="s">
        <v>256</v>
      </c>
      <c r="D69" s="126"/>
      <c r="E69" s="193">
        <v>16</v>
      </c>
      <c r="F69" s="193">
        <v>16</v>
      </c>
      <c r="G69" s="429">
        <f t="shared" si="3"/>
        <v>100</v>
      </c>
    </row>
    <row r="70" spans="1:7" ht="14.1" customHeight="1" x14ac:dyDescent="0.25">
      <c r="A70" s="242"/>
      <c r="B70" s="243" t="s">
        <v>69</v>
      </c>
      <c r="C70" s="248" t="s">
        <v>70</v>
      </c>
      <c r="D70" s="245" t="s">
        <v>36</v>
      </c>
      <c r="E70" s="249">
        <v>2282</v>
      </c>
      <c r="F70" s="249">
        <v>2301</v>
      </c>
      <c r="G70" s="255">
        <f t="shared" si="3"/>
        <v>100.83260297984225</v>
      </c>
    </row>
    <row r="71" spans="1:7" ht="14.1" customHeight="1" x14ac:dyDescent="0.25">
      <c r="A71" s="127"/>
      <c r="B71" s="207"/>
      <c r="C71" s="208" t="s">
        <v>251</v>
      </c>
      <c r="D71" s="126"/>
      <c r="E71" s="195">
        <v>965</v>
      </c>
      <c r="F71" s="195">
        <v>1135</v>
      </c>
      <c r="G71" s="429">
        <f t="shared" si="3"/>
        <v>117.61658031088083</v>
      </c>
    </row>
    <row r="72" spans="1:7" ht="14.1" customHeight="1" x14ac:dyDescent="0.25">
      <c r="A72" s="127"/>
      <c r="B72" s="207"/>
      <c r="C72" s="208" t="s">
        <v>257</v>
      </c>
      <c r="D72" s="126"/>
      <c r="E72" s="195">
        <v>630</v>
      </c>
      <c r="F72" s="195">
        <v>447</v>
      </c>
      <c r="G72" s="429">
        <f t="shared" si="3"/>
        <v>70.952380952380949</v>
      </c>
    </row>
    <row r="73" spans="1:7" ht="14.1" customHeight="1" x14ac:dyDescent="0.25">
      <c r="A73" s="101" t="s">
        <v>32</v>
      </c>
      <c r="B73" s="219"/>
      <c r="C73" s="220" t="s">
        <v>71</v>
      </c>
      <c r="D73" s="221"/>
      <c r="E73" s="149">
        <f>E74+E77+E81+E84+E87+E92+E95+E107+E110+E113+E116+E120+E123+E126+E129</f>
        <v>81863</v>
      </c>
      <c r="F73" s="149">
        <f>F74+F77+F81+F84+F87+F92+F95+F107+F110+F113+F116+F120+F123+F126+F129</f>
        <v>82790</v>
      </c>
      <c r="G73" s="431">
        <f t="shared" si="3"/>
        <v>101.13237970756019</v>
      </c>
    </row>
    <row r="74" spans="1:7" ht="14.1" customHeight="1" x14ac:dyDescent="0.25">
      <c r="A74" s="256"/>
      <c r="B74" s="257" t="s">
        <v>72</v>
      </c>
      <c r="C74" s="258" t="s">
        <v>73</v>
      </c>
      <c r="D74" s="259" t="s">
        <v>74</v>
      </c>
      <c r="E74" s="260">
        <v>5923</v>
      </c>
      <c r="F74" s="260">
        <v>5860</v>
      </c>
      <c r="G74" s="255">
        <f t="shared" si="3"/>
        <v>98.936349822724964</v>
      </c>
    </row>
    <row r="75" spans="1:7" ht="14.1" customHeight="1" x14ac:dyDescent="0.25">
      <c r="A75" s="158"/>
      <c r="B75" s="222"/>
      <c r="C75" s="225" t="s">
        <v>253</v>
      </c>
      <c r="D75" s="226"/>
      <c r="E75" s="227">
        <v>2226</v>
      </c>
      <c r="F75" s="227">
        <v>2226</v>
      </c>
      <c r="G75" s="429">
        <f t="shared" si="3"/>
        <v>100</v>
      </c>
    </row>
    <row r="76" spans="1:7" ht="14.1" customHeight="1" x14ac:dyDescent="0.25">
      <c r="A76" s="158"/>
      <c r="B76" s="222"/>
      <c r="C76" s="208" t="s">
        <v>256</v>
      </c>
      <c r="D76" s="226"/>
      <c r="E76" s="227">
        <v>2651</v>
      </c>
      <c r="F76" s="227">
        <v>2644</v>
      </c>
      <c r="G76" s="429">
        <f t="shared" si="3"/>
        <v>99.735948698604304</v>
      </c>
    </row>
    <row r="77" spans="1:7" ht="14.1" customHeight="1" x14ac:dyDescent="0.25">
      <c r="A77" s="256"/>
      <c r="B77" s="257" t="s">
        <v>75</v>
      </c>
      <c r="C77" s="258" t="s">
        <v>76</v>
      </c>
      <c r="D77" s="259" t="s">
        <v>74</v>
      </c>
      <c r="E77" s="260">
        <v>3681</v>
      </c>
      <c r="F77" s="260">
        <v>3715</v>
      </c>
      <c r="G77" s="255">
        <f t="shared" si="3"/>
        <v>100.92366204835642</v>
      </c>
    </row>
    <row r="78" spans="1:7" ht="14.1" customHeight="1" x14ac:dyDescent="0.25">
      <c r="A78" s="158"/>
      <c r="B78" s="222"/>
      <c r="C78" s="225" t="s">
        <v>253</v>
      </c>
      <c r="D78" s="224"/>
      <c r="E78" s="227">
        <v>2213</v>
      </c>
      <c r="F78" s="227">
        <v>2213</v>
      </c>
      <c r="G78" s="429">
        <f t="shared" si="3"/>
        <v>100</v>
      </c>
    </row>
    <row r="79" spans="1:7" ht="14.1" customHeight="1" x14ac:dyDescent="0.25">
      <c r="A79" s="158"/>
      <c r="B79" s="222"/>
      <c r="C79" s="208" t="s">
        <v>326</v>
      </c>
      <c r="D79" s="224"/>
      <c r="E79" s="227">
        <v>112</v>
      </c>
      <c r="F79" s="227">
        <v>112</v>
      </c>
      <c r="G79" s="429">
        <f t="shared" si="3"/>
        <v>100</v>
      </c>
    </row>
    <row r="80" spans="1:7" ht="14.1" customHeight="1" x14ac:dyDescent="0.25">
      <c r="A80" s="158"/>
      <c r="B80" s="222"/>
      <c r="C80" s="208" t="s">
        <v>256</v>
      </c>
      <c r="D80" s="224"/>
      <c r="E80" s="227">
        <v>229</v>
      </c>
      <c r="F80" s="227">
        <v>250</v>
      </c>
      <c r="G80" s="429">
        <f t="shared" si="3"/>
        <v>109.17030567685589</v>
      </c>
    </row>
    <row r="81" spans="1:7" ht="14.1" customHeight="1" x14ac:dyDescent="0.25">
      <c r="A81" s="256"/>
      <c r="B81" s="257" t="s">
        <v>77</v>
      </c>
      <c r="C81" s="258" t="s">
        <v>78</v>
      </c>
      <c r="D81" s="259" t="s">
        <v>74</v>
      </c>
      <c r="E81" s="260">
        <v>3646</v>
      </c>
      <c r="F81" s="260">
        <v>3576</v>
      </c>
      <c r="G81" s="255">
        <f t="shared" si="3"/>
        <v>98.080087767416344</v>
      </c>
    </row>
    <row r="82" spans="1:7" ht="14.1" customHeight="1" x14ac:dyDescent="0.25">
      <c r="A82" s="158"/>
      <c r="B82" s="222"/>
      <c r="C82" s="225" t="s">
        <v>253</v>
      </c>
      <c r="D82" s="224"/>
      <c r="E82" s="227">
        <v>2106</v>
      </c>
      <c r="F82" s="227">
        <v>2106</v>
      </c>
      <c r="G82" s="429">
        <f t="shared" si="3"/>
        <v>100</v>
      </c>
    </row>
    <row r="83" spans="1:7" ht="14.1" customHeight="1" x14ac:dyDescent="0.25">
      <c r="A83" s="158"/>
      <c r="B83" s="222"/>
      <c r="C83" s="208" t="s">
        <v>256</v>
      </c>
      <c r="D83" s="224"/>
      <c r="E83" s="227">
        <v>196</v>
      </c>
      <c r="F83" s="227">
        <v>157</v>
      </c>
      <c r="G83" s="429">
        <f t="shared" si="3"/>
        <v>80.102040816326536</v>
      </c>
    </row>
    <row r="84" spans="1:7" ht="14.1" customHeight="1" x14ac:dyDescent="0.25">
      <c r="A84" s="256"/>
      <c r="B84" s="257" t="s">
        <v>79</v>
      </c>
      <c r="C84" s="258" t="s">
        <v>80</v>
      </c>
      <c r="D84" s="259" t="s">
        <v>74</v>
      </c>
      <c r="E84" s="260">
        <v>3803</v>
      </c>
      <c r="F84" s="260">
        <v>3978</v>
      </c>
      <c r="G84" s="255">
        <f t="shared" si="3"/>
        <v>104.60163029187484</v>
      </c>
    </row>
    <row r="85" spans="1:7" ht="14.1" customHeight="1" x14ac:dyDescent="0.25">
      <c r="A85" s="158"/>
      <c r="B85" s="222"/>
      <c r="C85" s="225" t="s">
        <v>253</v>
      </c>
      <c r="D85" s="224"/>
      <c r="E85" s="227">
        <v>2389</v>
      </c>
      <c r="F85" s="227">
        <v>2589</v>
      </c>
      <c r="G85" s="429">
        <f t="shared" si="3"/>
        <v>108.37170364169108</v>
      </c>
    </row>
    <row r="86" spans="1:7" ht="14.1" customHeight="1" x14ac:dyDescent="0.25">
      <c r="A86" s="158"/>
      <c r="B86" s="222"/>
      <c r="C86" s="208" t="s">
        <v>256</v>
      </c>
      <c r="D86" s="224"/>
      <c r="E86" s="227">
        <v>450</v>
      </c>
      <c r="F86" s="227">
        <v>411</v>
      </c>
      <c r="G86" s="429">
        <f t="shared" si="3"/>
        <v>91.333333333333329</v>
      </c>
    </row>
    <row r="87" spans="1:7" ht="14.1" customHeight="1" x14ac:dyDescent="0.25">
      <c r="A87" s="256"/>
      <c r="B87" s="257" t="s">
        <v>81</v>
      </c>
      <c r="C87" s="258" t="s">
        <v>82</v>
      </c>
      <c r="D87" s="259" t="s">
        <v>74</v>
      </c>
      <c r="E87" s="260">
        <v>7279</v>
      </c>
      <c r="F87" s="260">
        <v>7546</v>
      </c>
      <c r="G87" s="255">
        <f t="shared" si="3"/>
        <v>103.6680862755873</v>
      </c>
    </row>
    <row r="88" spans="1:7" ht="14.1" customHeight="1" x14ac:dyDescent="0.25">
      <c r="A88" s="158"/>
      <c r="B88" s="222"/>
      <c r="C88" s="225" t="s">
        <v>253</v>
      </c>
      <c r="D88" s="224"/>
      <c r="E88" s="227">
        <v>3003</v>
      </c>
      <c r="F88" s="227">
        <v>3003</v>
      </c>
      <c r="G88" s="429">
        <f t="shared" si="3"/>
        <v>100</v>
      </c>
    </row>
    <row r="89" spans="1:7" ht="14.1" customHeight="1" x14ac:dyDescent="0.25">
      <c r="A89" s="158"/>
      <c r="B89" s="222"/>
      <c r="C89" s="208" t="s">
        <v>327</v>
      </c>
      <c r="D89" s="224"/>
      <c r="E89" s="227">
        <v>400</v>
      </c>
      <c r="F89" s="227">
        <v>0</v>
      </c>
      <c r="G89" s="429">
        <f t="shared" si="3"/>
        <v>0</v>
      </c>
    </row>
    <row r="90" spans="1:7" ht="14.1" customHeight="1" x14ac:dyDescent="0.25">
      <c r="A90" s="228"/>
      <c r="B90" s="229"/>
      <c r="C90" s="208" t="s">
        <v>256</v>
      </c>
      <c r="D90" s="230"/>
      <c r="E90" s="227">
        <v>929</v>
      </c>
      <c r="F90" s="227">
        <v>949</v>
      </c>
      <c r="G90" s="429">
        <f t="shared" si="3"/>
        <v>102.15285252960172</v>
      </c>
    </row>
    <row r="91" spans="1:7" ht="14.1" customHeight="1" x14ac:dyDescent="0.25">
      <c r="A91" s="228"/>
      <c r="B91" s="229"/>
      <c r="C91" s="208" t="s">
        <v>274</v>
      </c>
      <c r="D91" s="230"/>
      <c r="E91" s="227">
        <v>600</v>
      </c>
      <c r="F91" s="227">
        <v>1000</v>
      </c>
      <c r="G91" s="429">
        <f t="shared" si="3"/>
        <v>166.66666666666666</v>
      </c>
    </row>
    <row r="92" spans="1:7" ht="14.1" customHeight="1" x14ac:dyDescent="0.25">
      <c r="A92" s="256"/>
      <c r="B92" s="257" t="s">
        <v>83</v>
      </c>
      <c r="C92" s="258" t="s">
        <v>84</v>
      </c>
      <c r="D92" s="259" t="s">
        <v>74</v>
      </c>
      <c r="E92" s="261">
        <v>3192</v>
      </c>
      <c r="F92" s="261">
        <v>2772</v>
      </c>
      <c r="G92" s="255">
        <f t="shared" si="3"/>
        <v>86.84210526315789</v>
      </c>
    </row>
    <row r="93" spans="1:7" ht="14.1" customHeight="1" x14ac:dyDescent="0.25">
      <c r="A93" s="158"/>
      <c r="B93" s="222"/>
      <c r="C93" s="225" t="s">
        <v>253</v>
      </c>
      <c r="D93" s="224"/>
      <c r="E93" s="227">
        <v>1753</v>
      </c>
      <c r="F93" s="227">
        <v>1753</v>
      </c>
      <c r="G93" s="429">
        <f t="shared" si="3"/>
        <v>100</v>
      </c>
    </row>
    <row r="94" spans="1:7" ht="14.1" customHeight="1" x14ac:dyDescent="0.25">
      <c r="A94" s="158"/>
      <c r="B94" s="222"/>
      <c r="C94" s="208" t="s">
        <v>256</v>
      </c>
      <c r="D94" s="224"/>
      <c r="E94" s="227">
        <v>795</v>
      </c>
      <c r="F94" s="227">
        <v>374</v>
      </c>
      <c r="G94" s="429">
        <f t="shared" si="3"/>
        <v>47.044025157232703</v>
      </c>
    </row>
    <row r="95" spans="1:7" ht="14.1" customHeight="1" x14ac:dyDescent="0.25">
      <c r="A95" s="256"/>
      <c r="B95" s="257" t="s">
        <v>85</v>
      </c>
      <c r="C95" s="258" t="s">
        <v>216</v>
      </c>
      <c r="D95" s="259" t="s">
        <v>74</v>
      </c>
      <c r="E95" s="260">
        <v>6401</v>
      </c>
      <c r="F95" s="260">
        <v>6474</v>
      </c>
      <c r="G95" s="255">
        <f t="shared" si="3"/>
        <v>101.14044680518668</v>
      </c>
    </row>
    <row r="96" spans="1:7" ht="14.1" customHeight="1" x14ac:dyDescent="0.25">
      <c r="A96" s="158"/>
      <c r="B96" s="222"/>
      <c r="C96" s="225" t="s">
        <v>253</v>
      </c>
      <c r="D96" s="224"/>
      <c r="E96" s="227">
        <v>3001</v>
      </c>
      <c r="F96" s="227">
        <v>3001</v>
      </c>
      <c r="G96" s="429">
        <f t="shared" si="3"/>
        <v>100</v>
      </c>
    </row>
    <row r="97" spans="1:7" ht="14.1" customHeight="1" x14ac:dyDescent="0.25">
      <c r="A97" s="441"/>
      <c r="B97" s="442"/>
      <c r="C97" s="443" t="s">
        <v>328</v>
      </c>
      <c r="D97" s="444"/>
      <c r="E97" s="507">
        <v>183</v>
      </c>
      <c r="F97" s="437">
        <v>183</v>
      </c>
      <c r="G97" s="429">
        <f t="shared" si="3"/>
        <v>100</v>
      </c>
    </row>
    <row r="98" spans="1:7" ht="14.1" customHeight="1" thickBot="1" x14ac:dyDescent="0.3">
      <c r="A98" s="231"/>
      <c r="B98" s="232"/>
      <c r="C98" s="211" t="s">
        <v>256</v>
      </c>
      <c r="D98" s="233"/>
      <c r="E98" s="234">
        <v>1560</v>
      </c>
      <c r="F98" s="234">
        <v>1644</v>
      </c>
      <c r="G98" s="445">
        <f t="shared" si="3"/>
        <v>105.38461538461539</v>
      </c>
    </row>
    <row r="99" spans="1:7" ht="14.1" customHeight="1" x14ac:dyDescent="0.25">
      <c r="A99" s="494"/>
      <c r="B99" s="495"/>
      <c r="C99" s="496"/>
      <c r="D99" s="497"/>
      <c r="E99" s="498"/>
      <c r="F99" s="498"/>
      <c r="G99" s="499"/>
    </row>
    <row r="100" spans="1:7" ht="14.1" customHeight="1" x14ac:dyDescent="0.25">
      <c r="A100" s="494"/>
      <c r="B100" s="495"/>
      <c r="C100" s="496"/>
      <c r="D100" s="497"/>
      <c r="E100" s="498"/>
      <c r="F100" s="498"/>
      <c r="G100" s="499"/>
    </row>
    <row r="101" spans="1:7" ht="12.95" customHeight="1" x14ac:dyDescent="0.25">
      <c r="A101" s="235"/>
      <c r="B101" s="236"/>
      <c r="C101" s="214"/>
      <c r="D101" s="215"/>
      <c r="E101" s="237"/>
      <c r="F101" s="48"/>
      <c r="G101" s="32"/>
    </row>
    <row r="102" spans="1:7" ht="12.95" customHeight="1" x14ac:dyDescent="0.25">
      <c r="A102" s="235"/>
      <c r="B102" s="236"/>
      <c r="C102" s="214"/>
      <c r="D102" s="215"/>
      <c r="E102" s="237"/>
      <c r="F102" s="48"/>
      <c r="G102" s="32"/>
    </row>
    <row r="103" spans="1:7" ht="12.95" customHeight="1" thickBot="1" x14ac:dyDescent="0.3">
      <c r="A103" s="213"/>
      <c r="B103" s="213"/>
      <c r="C103" s="214"/>
      <c r="D103" s="215"/>
      <c r="E103" s="216"/>
      <c r="F103" s="47"/>
      <c r="G103" s="17" t="s">
        <v>311</v>
      </c>
    </row>
    <row r="104" spans="1:7" ht="12.95" customHeight="1" x14ac:dyDescent="0.25">
      <c r="A104" s="180" t="s">
        <v>1</v>
      </c>
      <c r="B104" s="181" t="s">
        <v>2</v>
      </c>
      <c r="C104" s="182" t="s">
        <v>3</v>
      </c>
      <c r="D104" s="183"/>
      <c r="E104" s="55" t="s">
        <v>4</v>
      </c>
      <c r="F104" s="55" t="s">
        <v>225</v>
      </c>
      <c r="G104" s="58"/>
    </row>
    <row r="105" spans="1:7" ht="12.95" customHeight="1" x14ac:dyDescent="0.25">
      <c r="A105" s="184" t="s">
        <v>5</v>
      </c>
      <c r="B105" s="185" t="s">
        <v>6</v>
      </c>
      <c r="C105" s="186" t="s">
        <v>7</v>
      </c>
      <c r="D105" s="187" t="s">
        <v>8</v>
      </c>
      <c r="E105" s="56" t="s">
        <v>249</v>
      </c>
      <c r="F105" s="56" t="s">
        <v>215</v>
      </c>
      <c r="G105" s="59" t="s">
        <v>343</v>
      </c>
    </row>
    <row r="106" spans="1:7" ht="12.95" customHeight="1" thickBot="1" x14ac:dyDescent="0.3">
      <c r="A106" s="188" t="s">
        <v>9</v>
      </c>
      <c r="B106" s="189" t="s">
        <v>10</v>
      </c>
      <c r="C106" s="190"/>
      <c r="D106" s="191"/>
      <c r="E106" s="57" t="s">
        <v>323</v>
      </c>
      <c r="F106" s="57" t="s">
        <v>342</v>
      </c>
      <c r="G106" s="59" t="s">
        <v>226</v>
      </c>
    </row>
    <row r="107" spans="1:7" ht="14.1" customHeight="1" x14ac:dyDescent="0.25">
      <c r="A107" s="262"/>
      <c r="B107" s="263" t="s">
        <v>86</v>
      </c>
      <c r="C107" s="264" t="s">
        <v>87</v>
      </c>
      <c r="D107" s="265" t="s">
        <v>74</v>
      </c>
      <c r="E107" s="261">
        <v>4316</v>
      </c>
      <c r="F107" s="261">
        <v>4242</v>
      </c>
      <c r="G107" s="501">
        <f t="shared" ref="G107:G131" si="4">(F107*100)/E107</f>
        <v>98.285449490268761</v>
      </c>
    </row>
    <row r="108" spans="1:7" ht="14.25" customHeight="1" x14ac:dyDescent="0.25">
      <c r="A108" s="158"/>
      <c r="B108" s="222"/>
      <c r="C108" s="225" t="s">
        <v>253</v>
      </c>
      <c r="D108" s="224"/>
      <c r="E108" s="227">
        <v>2322</v>
      </c>
      <c r="F108" s="227">
        <v>2322</v>
      </c>
      <c r="G108" s="429">
        <f t="shared" si="4"/>
        <v>100</v>
      </c>
    </row>
    <row r="109" spans="1:7" ht="14.1" customHeight="1" x14ac:dyDescent="0.25">
      <c r="A109" s="158"/>
      <c r="B109" s="222"/>
      <c r="C109" s="208" t="s">
        <v>256</v>
      </c>
      <c r="D109" s="224"/>
      <c r="E109" s="227">
        <v>316</v>
      </c>
      <c r="F109" s="227">
        <v>211</v>
      </c>
      <c r="G109" s="429">
        <f t="shared" si="4"/>
        <v>66.77215189873418</v>
      </c>
    </row>
    <row r="110" spans="1:7" ht="14.1" customHeight="1" x14ac:dyDescent="0.25">
      <c r="A110" s="266"/>
      <c r="B110" s="267" t="s">
        <v>88</v>
      </c>
      <c r="C110" s="268" t="s">
        <v>89</v>
      </c>
      <c r="D110" s="269" t="s">
        <v>74</v>
      </c>
      <c r="E110" s="260">
        <v>5738</v>
      </c>
      <c r="F110" s="260">
        <v>5820</v>
      </c>
      <c r="G110" s="255">
        <f t="shared" si="4"/>
        <v>101.42906936214709</v>
      </c>
    </row>
    <row r="111" spans="1:7" ht="14.1" customHeight="1" x14ac:dyDescent="0.25">
      <c r="A111" s="158"/>
      <c r="B111" s="222"/>
      <c r="C111" s="225" t="s">
        <v>253</v>
      </c>
      <c r="D111" s="224"/>
      <c r="E111" s="227">
        <v>2764</v>
      </c>
      <c r="F111" s="227">
        <v>2764</v>
      </c>
      <c r="G111" s="429">
        <f t="shared" si="4"/>
        <v>100</v>
      </c>
    </row>
    <row r="112" spans="1:7" ht="14.1" customHeight="1" x14ac:dyDescent="0.25">
      <c r="A112" s="158"/>
      <c r="B112" s="222"/>
      <c r="C112" s="208" t="s">
        <v>256</v>
      </c>
      <c r="D112" s="224"/>
      <c r="E112" s="227">
        <v>1689</v>
      </c>
      <c r="F112" s="227">
        <v>1700</v>
      </c>
      <c r="G112" s="429">
        <f t="shared" si="4"/>
        <v>100.65127294256956</v>
      </c>
    </row>
    <row r="113" spans="1:7" ht="14.1" customHeight="1" x14ac:dyDescent="0.25">
      <c r="A113" s="266"/>
      <c r="B113" s="267" t="s">
        <v>90</v>
      </c>
      <c r="C113" s="268" t="s">
        <v>91</v>
      </c>
      <c r="D113" s="269" t="s">
        <v>74</v>
      </c>
      <c r="E113" s="260">
        <v>4038</v>
      </c>
      <c r="F113" s="260">
        <v>4415</v>
      </c>
      <c r="G113" s="255">
        <f t="shared" si="4"/>
        <v>109.33630510153542</v>
      </c>
    </row>
    <row r="114" spans="1:7" ht="14.1" customHeight="1" x14ac:dyDescent="0.25">
      <c r="A114" s="158"/>
      <c r="B114" s="222"/>
      <c r="C114" s="225" t="s">
        <v>253</v>
      </c>
      <c r="D114" s="224"/>
      <c r="E114" s="227">
        <v>2436</v>
      </c>
      <c r="F114" s="227">
        <v>2436</v>
      </c>
      <c r="G114" s="429">
        <f t="shared" si="4"/>
        <v>100</v>
      </c>
    </row>
    <row r="115" spans="1:7" ht="14.1" customHeight="1" x14ac:dyDescent="0.25">
      <c r="A115" s="158"/>
      <c r="B115" s="222"/>
      <c r="C115" s="208" t="s">
        <v>256</v>
      </c>
      <c r="D115" s="224"/>
      <c r="E115" s="227">
        <v>493</v>
      </c>
      <c r="F115" s="227">
        <v>833</v>
      </c>
      <c r="G115" s="429">
        <f t="shared" si="4"/>
        <v>168.9655172413793</v>
      </c>
    </row>
    <row r="116" spans="1:7" ht="14.1" customHeight="1" x14ac:dyDescent="0.25">
      <c r="A116" s="266"/>
      <c r="B116" s="267" t="s">
        <v>92</v>
      </c>
      <c r="C116" s="268" t="s">
        <v>93</v>
      </c>
      <c r="D116" s="269" t="s">
        <v>74</v>
      </c>
      <c r="E116" s="260">
        <v>6445</v>
      </c>
      <c r="F116" s="260">
        <v>6827</v>
      </c>
      <c r="G116" s="255">
        <f t="shared" si="4"/>
        <v>105.92707525213343</v>
      </c>
    </row>
    <row r="117" spans="1:7" ht="14.1" customHeight="1" x14ac:dyDescent="0.25">
      <c r="A117" s="158"/>
      <c r="B117" s="222"/>
      <c r="C117" s="225" t="s">
        <v>253</v>
      </c>
      <c r="D117" s="224"/>
      <c r="E117" s="227">
        <v>3239</v>
      </c>
      <c r="F117" s="227">
        <v>3539</v>
      </c>
      <c r="G117" s="429">
        <f t="shared" si="4"/>
        <v>109.26211793763507</v>
      </c>
    </row>
    <row r="118" spans="1:7" ht="14.1" customHeight="1" x14ac:dyDescent="0.25">
      <c r="A118" s="158"/>
      <c r="B118" s="222"/>
      <c r="C118" s="208" t="s">
        <v>241</v>
      </c>
      <c r="D118" s="224"/>
      <c r="E118" s="227">
        <v>300</v>
      </c>
      <c r="F118" s="227">
        <v>300</v>
      </c>
      <c r="G118" s="429">
        <f t="shared" si="4"/>
        <v>100</v>
      </c>
    </row>
    <row r="119" spans="1:7" ht="14.1" customHeight="1" x14ac:dyDescent="0.25">
      <c r="A119" s="158"/>
      <c r="B119" s="222"/>
      <c r="C119" s="208" t="s">
        <v>257</v>
      </c>
      <c r="D119" s="224"/>
      <c r="E119" s="227">
        <v>957</v>
      </c>
      <c r="F119" s="227">
        <v>1015</v>
      </c>
      <c r="G119" s="429">
        <f t="shared" si="4"/>
        <v>106.06060606060606</v>
      </c>
    </row>
    <row r="120" spans="1:7" ht="14.1" customHeight="1" x14ac:dyDescent="0.25">
      <c r="A120" s="266"/>
      <c r="B120" s="267" t="s">
        <v>94</v>
      </c>
      <c r="C120" s="268" t="s">
        <v>95</v>
      </c>
      <c r="D120" s="269" t="s">
        <v>74</v>
      </c>
      <c r="E120" s="260">
        <v>5943</v>
      </c>
      <c r="F120" s="260">
        <v>5770</v>
      </c>
      <c r="G120" s="255">
        <f t="shared" si="4"/>
        <v>97.089012283358571</v>
      </c>
    </row>
    <row r="121" spans="1:7" ht="14.1" customHeight="1" x14ac:dyDescent="0.25">
      <c r="A121" s="158"/>
      <c r="B121" s="222"/>
      <c r="C121" s="225" t="s">
        <v>253</v>
      </c>
      <c r="D121" s="224"/>
      <c r="E121" s="227">
        <v>1790</v>
      </c>
      <c r="F121" s="227">
        <v>1790</v>
      </c>
      <c r="G121" s="429">
        <f t="shared" si="4"/>
        <v>100</v>
      </c>
    </row>
    <row r="122" spans="1:7" ht="14.1" customHeight="1" x14ac:dyDescent="0.25">
      <c r="A122" s="158"/>
      <c r="B122" s="222"/>
      <c r="C122" s="208" t="s">
        <v>256</v>
      </c>
      <c r="D122" s="224"/>
      <c r="E122" s="227">
        <v>2835</v>
      </c>
      <c r="F122" s="227">
        <v>2690</v>
      </c>
      <c r="G122" s="429">
        <f t="shared" si="4"/>
        <v>94.885361552028215</v>
      </c>
    </row>
    <row r="123" spans="1:7" ht="14.1" customHeight="1" x14ac:dyDescent="0.25">
      <c r="A123" s="266"/>
      <c r="B123" s="267" t="s">
        <v>96</v>
      </c>
      <c r="C123" s="268" t="s">
        <v>97</v>
      </c>
      <c r="D123" s="269" t="s">
        <v>74</v>
      </c>
      <c r="E123" s="260">
        <v>8492</v>
      </c>
      <c r="F123" s="260">
        <v>8534</v>
      </c>
      <c r="G123" s="255">
        <f t="shared" si="4"/>
        <v>100.49458313707018</v>
      </c>
    </row>
    <row r="124" spans="1:7" ht="14.1" customHeight="1" x14ac:dyDescent="0.25">
      <c r="A124" s="158"/>
      <c r="B124" s="222"/>
      <c r="C124" s="225" t="s">
        <v>253</v>
      </c>
      <c r="D124" s="224"/>
      <c r="E124" s="227">
        <v>4081</v>
      </c>
      <c r="F124" s="227">
        <v>4081</v>
      </c>
      <c r="G124" s="429">
        <f t="shared" si="4"/>
        <v>100</v>
      </c>
    </row>
    <row r="125" spans="1:7" ht="14.1" customHeight="1" x14ac:dyDescent="0.25">
      <c r="A125" s="158"/>
      <c r="B125" s="222"/>
      <c r="C125" s="208" t="s">
        <v>256</v>
      </c>
      <c r="D125" s="224"/>
      <c r="E125" s="227">
        <v>2637</v>
      </c>
      <c r="F125" s="227">
        <v>2670</v>
      </c>
      <c r="G125" s="429">
        <f t="shared" si="4"/>
        <v>101.2514220705347</v>
      </c>
    </row>
    <row r="126" spans="1:7" ht="14.1" customHeight="1" x14ac:dyDescent="0.25">
      <c r="A126" s="266"/>
      <c r="B126" s="267" t="s">
        <v>98</v>
      </c>
      <c r="C126" s="268" t="s">
        <v>99</v>
      </c>
      <c r="D126" s="269" t="s">
        <v>74</v>
      </c>
      <c r="E126" s="260">
        <v>6377</v>
      </c>
      <c r="F126" s="260">
        <v>6439</v>
      </c>
      <c r="G126" s="255">
        <f t="shared" si="4"/>
        <v>100.97224400188176</v>
      </c>
    </row>
    <row r="127" spans="1:7" ht="14.1" customHeight="1" x14ac:dyDescent="0.25">
      <c r="A127" s="158"/>
      <c r="B127" s="222"/>
      <c r="C127" s="225" t="s">
        <v>253</v>
      </c>
      <c r="D127" s="224"/>
      <c r="E127" s="227">
        <v>3500</v>
      </c>
      <c r="F127" s="227">
        <v>3700</v>
      </c>
      <c r="G127" s="429">
        <f t="shared" si="4"/>
        <v>105.71428571428571</v>
      </c>
    </row>
    <row r="128" spans="1:7" ht="14.1" customHeight="1" x14ac:dyDescent="0.25">
      <c r="A128" s="158"/>
      <c r="B128" s="222"/>
      <c r="C128" s="208" t="s">
        <v>256</v>
      </c>
      <c r="D128" s="224"/>
      <c r="E128" s="227">
        <v>667</v>
      </c>
      <c r="F128" s="227">
        <v>609</v>
      </c>
      <c r="G128" s="429">
        <f t="shared" si="4"/>
        <v>91.304347826086953</v>
      </c>
    </row>
    <row r="129" spans="1:7" ht="14.1" customHeight="1" x14ac:dyDescent="0.25">
      <c r="A129" s="266"/>
      <c r="B129" s="267" t="s">
        <v>100</v>
      </c>
      <c r="C129" s="268" t="s">
        <v>101</v>
      </c>
      <c r="D129" s="269" t="s">
        <v>74</v>
      </c>
      <c r="E129" s="261">
        <v>6589</v>
      </c>
      <c r="F129" s="261">
        <v>6822</v>
      </c>
      <c r="G129" s="255">
        <f t="shared" si="4"/>
        <v>103.53619669145546</v>
      </c>
    </row>
    <row r="130" spans="1:7" ht="14.1" customHeight="1" x14ac:dyDescent="0.25">
      <c r="A130" s="158"/>
      <c r="B130" s="222"/>
      <c r="C130" s="225" t="s">
        <v>253</v>
      </c>
      <c r="D130" s="224"/>
      <c r="E130" s="227">
        <v>3736</v>
      </c>
      <c r="F130" s="227">
        <v>3736</v>
      </c>
      <c r="G130" s="429">
        <f t="shared" si="4"/>
        <v>100</v>
      </c>
    </row>
    <row r="131" spans="1:7" ht="14.1" customHeight="1" thickBot="1" x14ac:dyDescent="0.3">
      <c r="A131" s="231"/>
      <c r="B131" s="232"/>
      <c r="C131" s="211" t="s">
        <v>256</v>
      </c>
      <c r="D131" s="233"/>
      <c r="E131" s="234">
        <v>640</v>
      </c>
      <c r="F131" s="234">
        <v>779</v>
      </c>
      <c r="G131" s="445">
        <f t="shared" si="4"/>
        <v>121.71875</v>
      </c>
    </row>
    <row r="132" spans="1:7" ht="14.1" customHeight="1" x14ac:dyDescent="0.25">
      <c r="A132" s="235"/>
      <c r="B132" s="236"/>
      <c r="C132" s="214"/>
      <c r="D132" s="215"/>
      <c r="E132" s="237"/>
      <c r="F132" s="48"/>
      <c r="G132" s="32"/>
    </row>
    <row r="133" spans="1:7" ht="12.95" customHeight="1" x14ac:dyDescent="0.25">
      <c r="A133" s="235"/>
      <c r="B133" s="236"/>
      <c r="C133" s="214"/>
      <c r="D133" s="215"/>
      <c r="E133" s="237"/>
      <c r="F133" s="48"/>
      <c r="G133" s="32"/>
    </row>
    <row r="134" spans="1:7" ht="12.95" customHeight="1" x14ac:dyDescent="0.25">
      <c r="A134" s="235"/>
      <c r="B134" s="236"/>
      <c r="C134" s="214"/>
      <c r="D134" s="215"/>
      <c r="E134" s="237"/>
      <c r="F134" s="48"/>
      <c r="G134" s="32"/>
    </row>
    <row r="135" spans="1:7" ht="12.95" customHeight="1" x14ac:dyDescent="0.25">
      <c r="A135" s="235"/>
      <c r="B135" s="236"/>
      <c r="C135" s="214"/>
      <c r="D135" s="215"/>
      <c r="E135" s="237"/>
      <c r="F135" s="48"/>
      <c r="G135" s="32"/>
    </row>
    <row r="136" spans="1:7" ht="12.95" customHeight="1" x14ac:dyDescent="0.25">
      <c r="A136" s="235"/>
      <c r="B136" s="236"/>
      <c r="C136" s="214"/>
      <c r="D136" s="215"/>
      <c r="E136" s="237"/>
      <c r="F136" s="48"/>
      <c r="G136" s="32"/>
    </row>
    <row r="137" spans="1:7" ht="12.95" customHeight="1" x14ac:dyDescent="0.25">
      <c r="A137" s="235"/>
      <c r="B137" s="236"/>
      <c r="C137" s="214"/>
      <c r="D137" s="215"/>
      <c r="E137" s="237"/>
      <c r="F137" s="48"/>
      <c r="G137" s="32"/>
    </row>
    <row r="138" spans="1:7" ht="12.95" customHeight="1" x14ac:dyDescent="0.25">
      <c r="A138" s="235"/>
      <c r="B138" s="236"/>
      <c r="C138" s="214"/>
      <c r="D138" s="215"/>
      <c r="E138" s="237"/>
      <c r="F138" s="48"/>
      <c r="G138" s="32"/>
    </row>
    <row r="139" spans="1:7" ht="12.95" customHeight="1" x14ac:dyDescent="0.25">
      <c r="A139" s="235"/>
      <c r="B139" s="236"/>
      <c r="C139" s="214"/>
      <c r="D139" s="215"/>
      <c r="E139" s="237"/>
      <c r="F139" s="48"/>
      <c r="G139" s="32"/>
    </row>
    <row r="140" spans="1:7" ht="12.95" customHeight="1" x14ac:dyDescent="0.25">
      <c r="A140" s="235"/>
      <c r="B140" s="236"/>
      <c r="C140" s="214"/>
      <c r="D140" s="215"/>
      <c r="E140" s="237"/>
      <c r="F140" s="48"/>
      <c r="G140" s="32"/>
    </row>
    <row r="141" spans="1:7" ht="12.95" customHeight="1" x14ac:dyDescent="0.25">
      <c r="A141" s="235"/>
      <c r="B141" s="236"/>
      <c r="C141" s="214"/>
      <c r="D141" s="215"/>
      <c r="E141" s="237"/>
      <c r="F141" s="48"/>
      <c r="G141" s="32"/>
    </row>
    <row r="142" spans="1:7" ht="12.95" customHeight="1" x14ac:dyDescent="0.25">
      <c r="A142" s="235"/>
      <c r="B142" s="236"/>
      <c r="C142" s="214"/>
      <c r="D142" s="215"/>
      <c r="E142" s="237"/>
      <c r="F142" s="48"/>
      <c r="G142" s="32"/>
    </row>
    <row r="143" spans="1:7" ht="12.95" customHeight="1" x14ac:dyDescent="0.25">
      <c r="A143" s="235"/>
      <c r="B143" s="236"/>
      <c r="C143" s="214"/>
      <c r="D143" s="215"/>
      <c r="E143" s="237"/>
      <c r="F143" s="48"/>
      <c r="G143" s="32"/>
    </row>
    <row r="144" spans="1:7" ht="12.95" customHeight="1" x14ac:dyDescent="0.25">
      <c r="A144" s="235"/>
      <c r="B144" s="236"/>
      <c r="C144" s="214"/>
      <c r="D144" s="215"/>
      <c r="E144" s="237"/>
      <c r="F144" s="48"/>
      <c r="G144" s="32"/>
    </row>
    <row r="145" spans="1:7" ht="12.95" customHeight="1" x14ac:dyDescent="0.25">
      <c r="A145" s="235"/>
      <c r="B145" s="236"/>
      <c r="C145" s="214"/>
      <c r="D145" s="215"/>
      <c r="E145" s="237"/>
      <c r="F145" s="48"/>
      <c r="G145" s="32"/>
    </row>
    <row r="146" spans="1:7" ht="12.95" customHeight="1" x14ac:dyDescent="0.25">
      <c r="A146" s="235"/>
      <c r="B146" s="236"/>
      <c r="C146" s="214"/>
      <c r="D146" s="215"/>
      <c r="E146" s="237"/>
      <c r="F146" s="48"/>
      <c r="G146" s="32"/>
    </row>
    <row r="147" spans="1:7" ht="12.95" customHeight="1" x14ac:dyDescent="0.25">
      <c r="A147" s="235"/>
      <c r="B147" s="236"/>
      <c r="C147" s="214"/>
      <c r="D147" s="215"/>
      <c r="E147" s="237"/>
      <c r="F147" s="48"/>
      <c r="G147" s="32"/>
    </row>
    <row r="148" spans="1:7" ht="12.95" customHeight="1" x14ac:dyDescent="0.25">
      <c r="A148" s="235"/>
      <c r="B148" s="236"/>
      <c r="C148" s="214"/>
      <c r="D148" s="215"/>
      <c r="E148" s="237"/>
      <c r="F148" s="48"/>
      <c r="G148" s="32"/>
    </row>
    <row r="149" spans="1:7" ht="12.95" customHeight="1" x14ac:dyDescent="0.25">
      <c r="A149" s="235"/>
      <c r="B149" s="236"/>
      <c r="C149" s="214"/>
      <c r="D149" s="215"/>
      <c r="E149" s="237"/>
      <c r="F149" s="48"/>
      <c r="G149" s="32"/>
    </row>
    <row r="150" spans="1:7" ht="12.95" customHeight="1" x14ac:dyDescent="0.25">
      <c r="A150" s="235"/>
      <c r="B150" s="236"/>
      <c r="C150" s="214"/>
      <c r="D150" s="215"/>
      <c r="E150" s="237"/>
      <c r="F150" s="48"/>
      <c r="G150" s="32"/>
    </row>
    <row r="151" spans="1:7" ht="12.95" customHeight="1" x14ac:dyDescent="0.25">
      <c r="A151" s="235"/>
      <c r="B151" s="236"/>
      <c r="C151" s="214"/>
      <c r="D151" s="215"/>
      <c r="E151" s="237"/>
      <c r="F151" s="48"/>
      <c r="G151" s="32"/>
    </row>
    <row r="152" spans="1:7" ht="12.95" customHeight="1" x14ac:dyDescent="0.25">
      <c r="A152" s="235"/>
      <c r="B152" s="236"/>
      <c r="C152" s="214"/>
      <c r="D152" s="215"/>
      <c r="E152" s="237"/>
      <c r="F152" s="48"/>
      <c r="G152" s="32"/>
    </row>
    <row r="153" spans="1:7" ht="12.95" customHeight="1" x14ac:dyDescent="0.25">
      <c r="A153" s="235"/>
      <c r="B153" s="236"/>
      <c r="C153" s="214"/>
      <c r="D153" s="215"/>
      <c r="E153" s="237"/>
      <c r="F153" s="48"/>
      <c r="G153" s="32"/>
    </row>
    <row r="154" spans="1:7" ht="12.95" customHeight="1" x14ac:dyDescent="0.25">
      <c r="A154" s="235"/>
      <c r="B154" s="236"/>
      <c r="C154" s="214"/>
      <c r="D154" s="215"/>
      <c r="E154" s="237"/>
      <c r="F154" s="48"/>
      <c r="G154" s="32"/>
    </row>
    <row r="155" spans="1:7" ht="12.95" customHeight="1" x14ac:dyDescent="0.25">
      <c r="A155" s="235"/>
      <c r="B155" s="236"/>
      <c r="C155" s="214"/>
      <c r="D155" s="215"/>
      <c r="E155" s="237"/>
      <c r="F155" s="48"/>
      <c r="G155" s="32"/>
    </row>
    <row r="156" spans="1:7" ht="16.5" customHeight="1" thickBot="1" x14ac:dyDescent="0.3">
      <c r="A156" s="235"/>
      <c r="B156" s="236"/>
      <c r="C156" s="214"/>
      <c r="D156" s="215"/>
      <c r="E156" s="215"/>
      <c r="F156" s="46"/>
      <c r="G156" s="17" t="s">
        <v>312</v>
      </c>
    </row>
    <row r="157" spans="1:7" ht="12.75" customHeight="1" x14ac:dyDescent="0.25">
      <c r="A157" s="180" t="s">
        <v>1</v>
      </c>
      <c r="B157" s="181" t="s">
        <v>2</v>
      </c>
      <c r="C157" s="182" t="s">
        <v>3</v>
      </c>
      <c r="D157" s="183"/>
      <c r="E157" s="55" t="s">
        <v>4</v>
      </c>
      <c r="F157" s="55" t="s">
        <v>225</v>
      </c>
      <c r="G157" s="58"/>
    </row>
    <row r="158" spans="1:7" ht="12.75" customHeight="1" x14ac:dyDescent="0.25">
      <c r="A158" s="184" t="s">
        <v>5</v>
      </c>
      <c r="B158" s="185" t="s">
        <v>6</v>
      </c>
      <c r="C158" s="186" t="s">
        <v>7</v>
      </c>
      <c r="D158" s="187" t="s">
        <v>8</v>
      </c>
      <c r="E158" s="56" t="s">
        <v>249</v>
      </c>
      <c r="F158" s="56" t="s">
        <v>215</v>
      </c>
      <c r="G158" s="59" t="s">
        <v>343</v>
      </c>
    </row>
    <row r="159" spans="1:7" ht="15" customHeight="1" thickBot="1" x14ac:dyDescent="0.3">
      <c r="A159" s="188" t="s">
        <v>9</v>
      </c>
      <c r="B159" s="189" t="s">
        <v>10</v>
      </c>
      <c r="C159" s="190"/>
      <c r="D159" s="191"/>
      <c r="E159" s="57" t="s">
        <v>323</v>
      </c>
      <c r="F159" s="57" t="s">
        <v>342</v>
      </c>
      <c r="G159" s="60" t="s">
        <v>226</v>
      </c>
    </row>
    <row r="160" spans="1:7" ht="14.1" customHeight="1" x14ac:dyDescent="0.25">
      <c r="A160" s="150"/>
      <c r="B160" s="151"/>
      <c r="C160" s="152" t="s">
        <v>102</v>
      </c>
      <c r="D160" s="153" t="s">
        <v>74</v>
      </c>
      <c r="E160" s="154">
        <f>SUM(E161:E163)</f>
        <v>400</v>
      </c>
      <c r="F160" s="154">
        <f>SUM(F161:F163)</f>
        <v>400</v>
      </c>
      <c r="G160" s="447">
        <f t="shared" ref="G160:G170" si="5">(F160*100)/E160</f>
        <v>100</v>
      </c>
    </row>
    <row r="161" spans="1:12" ht="14.1" customHeight="1" x14ac:dyDescent="0.25">
      <c r="A161" s="150"/>
      <c r="B161" s="151"/>
      <c r="C161" s="155"/>
      <c r="D161" s="156" t="s">
        <v>102</v>
      </c>
      <c r="E161" s="157">
        <v>100</v>
      </c>
      <c r="F161" s="157">
        <v>100</v>
      </c>
      <c r="G161" s="429">
        <f t="shared" si="5"/>
        <v>100</v>
      </c>
    </row>
    <row r="162" spans="1:12" ht="14.1" customHeight="1" x14ac:dyDescent="0.25">
      <c r="A162" s="150"/>
      <c r="B162" s="151"/>
      <c r="C162" s="155"/>
      <c r="D162" s="156" t="s">
        <v>268</v>
      </c>
      <c r="E162" s="157">
        <v>100</v>
      </c>
      <c r="F162" s="157">
        <v>100</v>
      </c>
      <c r="G162" s="429">
        <f t="shared" si="5"/>
        <v>100</v>
      </c>
    </row>
    <row r="163" spans="1:12" ht="14.1" customHeight="1" x14ac:dyDescent="0.25">
      <c r="A163" s="158"/>
      <c r="B163" s="159"/>
      <c r="C163" s="160"/>
      <c r="D163" s="156" t="s">
        <v>286</v>
      </c>
      <c r="E163" s="157">
        <v>200</v>
      </c>
      <c r="F163" s="157">
        <v>200</v>
      </c>
      <c r="G163" s="429">
        <f t="shared" si="5"/>
        <v>100</v>
      </c>
    </row>
    <row r="164" spans="1:12" ht="14.1" customHeight="1" x14ac:dyDescent="0.25">
      <c r="A164" s="161"/>
      <c r="B164" s="162" t="s">
        <v>105</v>
      </c>
      <c r="C164" s="163" t="s">
        <v>217</v>
      </c>
      <c r="D164" s="164" t="s">
        <v>218</v>
      </c>
      <c r="E164" s="165"/>
      <c r="F164" s="165"/>
      <c r="G164" s="555">
        <f>(F165*100)/E165</f>
        <v>102.82828282828282</v>
      </c>
    </row>
    <row r="165" spans="1:12" ht="14.1" customHeight="1" x14ac:dyDescent="0.25">
      <c r="A165" s="166"/>
      <c r="B165" s="167"/>
      <c r="C165" s="168" t="s">
        <v>219</v>
      </c>
      <c r="D165" s="168" t="s">
        <v>220</v>
      </c>
      <c r="E165" s="169">
        <v>49500</v>
      </c>
      <c r="F165" s="169">
        <v>50900</v>
      </c>
      <c r="G165" s="556"/>
    </row>
    <row r="166" spans="1:12" ht="14.1" customHeight="1" x14ac:dyDescent="0.25">
      <c r="A166" s="170"/>
      <c r="B166" s="171"/>
      <c r="C166" s="172"/>
      <c r="D166" s="172"/>
      <c r="E166" s="169"/>
      <c r="F166" s="169"/>
      <c r="G166" s="557"/>
    </row>
    <row r="167" spans="1:12" ht="14.1" customHeight="1" x14ac:dyDescent="0.25">
      <c r="A167" s="174"/>
      <c r="B167" s="159"/>
      <c r="C167" s="160"/>
      <c r="D167" s="175"/>
      <c r="E167" s="173"/>
      <c r="F167" s="173"/>
      <c r="G167" s="429"/>
    </row>
    <row r="168" spans="1:12" ht="14.1" customHeight="1" x14ac:dyDescent="0.25">
      <c r="A168" s="174" t="s">
        <v>294</v>
      </c>
      <c r="B168" s="176" t="s">
        <v>292</v>
      </c>
      <c r="C168" s="155"/>
      <c r="D168" s="177"/>
      <c r="E168" s="154">
        <f>SUM(E169:E169)</f>
        <v>97</v>
      </c>
      <c r="F168" s="154">
        <f>SUM(F169:F169)</f>
        <v>0</v>
      </c>
      <c r="G168" s="432">
        <f t="shared" si="5"/>
        <v>0</v>
      </c>
    </row>
    <row r="169" spans="1:12" ht="14.1" customHeight="1" thickBot="1" x14ac:dyDescent="0.3">
      <c r="A169" s="174"/>
      <c r="B169" s="176" t="s">
        <v>324</v>
      </c>
      <c r="C169" s="160" t="s">
        <v>295</v>
      </c>
      <c r="D169" s="175" t="s">
        <v>74</v>
      </c>
      <c r="E169" s="173">
        <v>97</v>
      </c>
      <c r="F169" s="173">
        <v>0</v>
      </c>
      <c r="G169" s="433">
        <f t="shared" si="5"/>
        <v>0</v>
      </c>
    </row>
    <row r="170" spans="1:12" ht="15" customHeight="1" thickBot="1" x14ac:dyDescent="0.3">
      <c r="A170" s="178" t="s">
        <v>16</v>
      </c>
      <c r="B170" s="179"/>
      <c r="C170" s="179"/>
      <c r="D170" s="179"/>
      <c r="E170" s="65">
        <f>E8+E168</f>
        <v>160072</v>
      </c>
      <c r="F170" s="65">
        <f>F8+F168</f>
        <v>162802</v>
      </c>
      <c r="G170" s="446">
        <f t="shared" si="5"/>
        <v>101.70548253286022</v>
      </c>
      <c r="L170" s="440"/>
    </row>
    <row r="171" spans="1:12" ht="15.75" x14ac:dyDescent="0.25">
      <c r="A171" s="239"/>
      <c r="B171" s="239"/>
      <c r="C171" s="239"/>
      <c r="D171" s="239"/>
      <c r="E171" s="240"/>
      <c r="F171" s="52"/>
      <c r="G171" s="39"/>
    </row>
    <row r="172" spans="1:12" ht="15.75" x14ac:dyDescent="0.25">
      <c r="A172" s="241"/>
      <c r="B172" s="241"/>
      <c r="C172" s="241"/>
      <c r="D172" s="241"/>
      <c r="F172" s="31"/>
      <c r="G172" s="31"/>
    </row>
    <row r="173" spans="1:12" ht="15.75" x14ac:dyDescent="0.25">
      <c r="A173" s="241"/>
      <c r="B173" s="241"/>
      <c r="C173" s="241"/>
      <c r="D173" s="241"/>
      <c r="F173" s="31"/>
      <c r="G173" s="31"/>
    </row>
    <row r="174" spans="1:12" ht="15.75" x14ac:dyDescent="0.25">
      <c r="A174" s="241"/>
      <c r="B174" s="241"/>
      <c r="C174" s="241"/>
      <c r="D174" s="241"/>
      <c r="F174" s="31"/>
      <c r="G174" s="31"/>
    </row>
    <row r="175" spans="1:12" ht="15.75" x14ac:dyDescent="0.25">
      <c r="A175" s="241"/>
      <c r="B175" s="241"/>
      <c r="C175" s="241"/>
      <c r="D175" s="241"/>
      <c r="F175" s="31"/>
      <c r="G175" s="31"/>
    </row>
    <row r="176" spans="1:12" ht="15.75" x14ac:dyDescent="0.25">
      <c r="A176" s="241"/>
      <c r="B176" s="241"/>
      <c r="C176" s="241"/>
      <c r="D176" s="241"/>
      <c r="F176" s="31"/>
      <c r="G176" s="31"/>
    </row>
    <row r="177" spans="1:7" ht="15.75" x14ac:dyDescent="0.25">
      <c r="A177" s="43"/>
      <c r="B177" s="43"/>
      <c r="C177" s="43"/>
      <c r="D177" s="43"/>
      <c r="E177" s="31"/>
      <c r="F177" s="31"/>
      <c r="G177" s="31"/>
    </row>
    <row r="178" spans="1:7" ht="15.75" x14ac:dyDescent="0.25">
      <c r="A178" s="43"/>
      <c r="B178" s="43"/>
      <c r="C178" s="43"/>
      <c r="D178" s="43"/>
      <c r="E178" s="31"/>
      <c r="F178" s="31"/>
      <c r="G178" s="31"/>
    </row>
    <row r="179" spans="1:7" ht="15.75" x14ac:dyDescent="0.25">
      <c r="A179" s="43"/>
      <c r="B179" s="43"/>
      <c r="C179" s="43"/>
      <c r="D179" s="43"/>
      <c r="E179" s="31"/>
      <c r="F179" s="31"/>
      <c r="G179" s="31"/>
    </row>
    <row r="180" spans="1:7" ht="15.75" x14ac:dyDescent="0.25">
      <c r="A180" s="43"/>
      <c r="B180" s="43"/>
      <c r="C180" s="43"/>
      <c r="D180" s="43"/>
      <c r="E180" s="31"/>
      <c r="F180" s="31"/>
      <c r="G180" s="31"/>
    </row>
    <row r="181" spans="1:7" ht="15.75" x14ac:dyDescent="0.25">
      <c r="A181" s="43"/>
      <c r="B181" s="43"/>
      <c r="C181" s="43"/>
      <c r="D181" s="43"/>
      <c r="E181" s="31"/>
      <c r="F181" s="31"/>
      <c r="G181" s="31"/>
    </row>
    <row r="182" spans="1:7" ht="15.75" x14ac:dyDescent="0.25">
      <c r="A182" s="43"/>
      <c r="B182" s="43"/>
      <c r="C182" s="43"/>
      <c r="D182" s="43"/>
      <c r="E182" s="31"/>
      <c r="F182" s="31"/>
      <c r="G182" s="31"/>
    </row>
    <row r="183" spans="1:7" ht="15.75" x14ac:dyDescent="0.25">
      <c r="A183" s="43"/>
      <c r="B183" s="43"/>
      <c r="C183" s="43"/>
      <c r="D183" s="43"/>
      <c r="E183" s="31"/>
      <c r="F183" s="31"/>
      <c r="G183" s="31"/>
    </row>
    <row r="184" spans="1:7" ht="15.75" x14ac:dyDescent="0.25">
      <c r="A184" s="43"/>
      <c r="B184" s="43"/>
      <c r="C184" s="43"/>
      <c r="D184" s="43"/>
      <c r="E184" s="31"/>
      <c r="F184" s="31"/>
      <c r="G184" s="31"/>
    </row>
    <row r="185" spans="1:7" ht="15.75" x14ac:dyDescent="0.25">
      <c r="A185" s="43"/>
      <c r="B185" s="43"/>
      <c r="C185" s="43"/>
      <c r="D185" s="43"/>
      <c r="E185" s="31"/>
      <c r="F185" s="31"/>
      <c r="G185" s="31"/>
    </row>
    <row r="186" spans="1:7" ht="15.75" x14ac:dyDescent="0.25">
      <c r="A186" s="43"/>
      <c r="B186" s="43"/>
      <c r="C186" s="43"/>
      <c r="D186" s="43"/>
      <c r="E186" s="31"/>
      <c r="F186" s="31"/>
      <c r="G186" s="31"/>
    </row>
    <row r="187" spans="1:7" ht="15.75" x14ac:dyDescent="0.25">
      <c r="A187" s="43"/>
      <c r="B187" s="43"/>
      <c r="C187" s="43"/>
      <c r="D187" s="43"/>
      <c r="E187" s="31"/>
      <c r="F187" s="31"/>
      <c r="G187" s="31"/>
    </row>
    <row r="188" spans="1:7" ht="15.75" x14ac:dyDescent="0.25">
      <c r="A188" s="43"/>
      <c r="B188" s="43"/>
      <c r="C188" s="43"/>
      <c r="D188" s="43"/>
      <c r="E188" s="31"/>
      <c r="F188" s="31"/>
      <c r="G188" s="31"/>
    </row>
    <row r="189" spans="1:7" ht="15.75" x14ac:dyDescent="0.25">
      <c r="A189" s="43"/>
      <c r="B189" s="43"/>
      <c r="C189" s="43"/>
      <c r="D189" s="43"/>
      <c r="E189" s="31"/>
      <c r="F189" s="31"/>
      <c r="G189" s="31"/>
    </row>
    <row r="190" spans="1:7" ht="15.75" x14ac:dyDescent="0.25">
      <c r="A190" s="43"/>
      <c r="B190" s="43"/>
      <c r="C190" s="43"/>
      <c r="D190" s="43"/>
      <c r="E190" s="31"/>
      <c r="F190" s="31"/>
      <c r="G190" s="31"/>
    </row>
    <row r="191" spans="1:7" ht="15.75" x14ac:dyDescent="0.25">
      <c r="A191" s="43"/>
      <c r="B191" s="43"/>
      <c r="C191" s="43"/>
      <c r="D191" s="43"/>
      <c r="E191" s="31"/>
      <c r="F191" s="31"/>
      <c r="G191" s="31"/>
    </row>
    <row r="192" spans="1:7" ht="15.75" x14ac:dyDescent="0.25">
      <c r="A192" s="43"/>
      <c r="B192" s="43"/>
      <c r="C192" s="43"/>
      <c r="D192" s="43"/>
      <c r="E192" s="31"/>
      <c r="F192" s="31"/>
      <c r="G192" s="31"/>
    </row>
    <row r="193" spans="1:7" ht="15.75" x14ac:dyDescent="0.25">
      <c r="A193" s="43"/>
      <c r="B193" s="43"/>
      <c r="C193" s="43"/>
      <c r="D193" s="43"/>
      <c r="E193" s="31"/>
      <c r="F193" s="31"/>
      <c r="G193" s="31"/>
    </row>
    <row r="194" spans="1:7" ht="15.75" x14ac:dyDescent="0.25">
      <c r="A194" s="43"/>
      <c r="B194" s="43"/>
      <c r="C194" s="43"/>
      <c r="D194" s="43"/>
      <c r="E194" s="31"/>
      <c r="F194" s="31"/>
      <c r="G194" s="31"/>
    </row>
    <row r="195" spans="1:7" ht="15.75" x14ac:dyDescent="0.25">
      <c r="A195" s="43"/>
      <c r="B195" s="43"/>
      <c r="C195" s="43"/>
      <c r="D195" s="43"/>
      <c r="E195" s="31"/>
      <c r="F195" s="31"/>
      <c r="G195" s="31"/>
    </row>
    <row r="196" spans="1:7" ht="15.75" x14ac:dyDescent="0.25">
      <c r="A196" s="43"/>
      <c r="B196" s="43"/>
      <c r="C196" s="43"/>
      <c r="D196" s="43"/>
      <c r="E196" s="31"/>
      <c r="F196" s="31"/>
      <c r="G196" s="31"/>
    </row>
    <row r="197" spans="1:7" ht="15.75" x14ac:dyDescent="0.25">
      <c r="A197" s="43"/>
      <c r="B197" s="43"/>
      <c r="C197" s="43"/>
      <c r="D197" s="43"/>
      <c r="E197" s="31"/>
      <c r="F197" s="31"/>
      <c r="G197" s="31"/>
    </row>
    <row r="198" spans="1:7" ht="15.75" x14ac:dyDescent="0.25">
      <c r="A198" s="43"/>
      <c r="B198" s="43"/>
      <c r="C198" s="43"/>
      <c r="D198" s="43"/>
      <c r="E198" s="31"/>
      <c r="F198" s="31"/>
      <c r="G198" s="31"/>
    </row>
    <row r="199" spans="1:7" ht="15.75" x14ac:dyDescent="0.25">
      <c r="A199" s="43"/>
      <c r="B199" s="43"/>
      <c r="C199" s="43"/>
      <c r="D199" s="43"/>
      <c r="E199" s="31"/>
      <c r="F199" s="31"/>
      <c r="G199" s="31"/>
    </row>
    <row r="200" spans="1:7" ht="15.75" x14ac:dyDescent="0.25">
      <c r="A200" s="43"/>
      <c r="B200" s="43"/>
      <c r="C200" s="43"/>
      <c r="D200" s="43"/>
      <c r="E200" s="31"/>
      <c r="F200" s="31"/>
      <c r="G200" s="31"/>
    </row>
    <row r="201" spans="1:7" ht="15.75" x14ac:dyDescent="0.25">
      <c r="A201" s="43"/>
      <c r="B201" s="43"/>
      <c r="C201" s="43"/>
      <c r="D201" s="43"/>
      <c r="E201" s="31"/>
      <c r="F201" s="31"/>
      <c r="G201" s="31"/>
    </row>
    <row r="202" spans="1:7" ht="15.75" x14ac:dyDescent="0.25">
      <c r="A202" s="43"/>
      <c r="B202" s="43"/>
      <c r="C202" s="43"/>
      <c r="D202" s="43"/>
      <c r="E202" s="31"/>
      <c r="F202" s="31"/>
      <c r="G202" s="31"/>
    </row>
    <row r="203" spans="1:7" x14ac:dyDescent="0.25">
      <c r="A203" s="31"/>
      <c r="B203" s="31"/>
      <c r="C203" s="31"/>
      <c r="D203" s="31"/>
      <c r="E203" s="31"/>
      <c r="F203" s="31"/>
      <c r="G203" s="31"/>
    </row>
    <row r="204" spans="1:7" x14ac:dyDescent="0.25">
      <c r="A204" s="31"/>
      <c r="B204" s="31"/>
      <c r="C204" s="31"/>
      <c r="D204" s="31"/>
      <c r="E204" s="31"/>
      <c r="F204" s="31"/>
      <c r="G204" s="31"/>
    </row>
    <row r="205" spans="1:7" x14ac:dyDescent="0.25">
      <c r="A205" s="31"/>
      <c r="B205" s="31"/>
      <c r="C205" s="31"/>
      <c r="D205" s="31"/>
      <c r="E205" s="31"/>
      <c r="F205" s="31"/>
      <c r="G205" s="31"/>
    </row>
    <row r="206" spans="1:7" x14ac:dyDescent="0.25">
      <c r="A206" s="31"/>
      <c r="B206" s="31"/>
      <c r="C206" s="31"/>
      <c r="D206" s="31"/>
      <c r="E206" s="31"/>
      <c r="F206" s="31"/>
      <c r="G206" s="31"/>
    </row>
    <row r="207" spans="1:7" x14ac:dyDescent="0.25">
      <c r="A207" s="31"/>
      <c r="B207" s="31"/>
      <c r="C207" s="31"/>
      <c r="D207" s="31"/>
      <c r="E207" s="31"/>
      <c r="F207" s="31"/>
      <c r="G207" s="31"/>
    </row>
    <row r="208" spans="1:7" x14ac:dyDescent="0.25">
      <c r="A208" s="31"/>
      <c r="B208" s="31"/>
      <c r="C208" s="31"/>
      <c r="D208" s="31"/>
      <c r="E208" s="31"/>
      <c r="F208" s="31"/>
      <c r="G208" s="31"/>
    </row>
    <row r="209" spans="1:7" x14ac:dyDescent="0.25">
      <c r="A209" s="31"/>
      <c r="B209" s="31"/>
      <c r="C209" s="31"/>
      <c r="D209" s="31"/>
      <c r="E209" s="31"/>
      <c r="F209" s="31"/>
      <c r="G209" s="31"/>
    </row>
    <row r="210" spans="1:7" x14ac:dyDescent="0.25">
      <c r="A210" s="31"/>
      <c r="B210" s="31"/>
      <c r="C210" s="31"/>
      <c r="D210" s="31"/>
      <c r="E210" s="31"/>
      <c r="F210" s="31"/>
      <c r="G210" s="31"/>
    </row>
    <row r="211" spans="1:7" x14ac:dyDescent="0.25">
      <c r="A211" s="31"/>
      <c r="B211" s="31"/>
      <c r="C211" s="31"/>
      <c r="D211" s="31"/>
      <c r="E211" s="31"/>
      <c r="F211" s="31"/>
      <c r="G211" s="31"/>
    </row>
    <row r="212" spans="1:7" x14ac:dyDescent="0.25">
      <c r="A212" s="31"/>
      <c r="B212" s="31"/>
      <c r="C212" s="31"/>
      <c r="D212" s="31"/>
      <c r="E212" s="31"/>
      <c r="F212" s="31"/>
      <c r="G212" s="31"/>
    </row>
    <row r="213" spans="1:7" x14ac:dyDescent="0.25">
      <c r="A213" s="31"/>
      <c r="B213" s="31"/>
      <c r="C213" s="31"/>
      <c r="D213" s="31"/>
      <c r="E213" s="31"/>
      <c r="F213" s="31"/>
      <c r="G213" s="31"/>
    </row>
    <row r="214" spans="1:7" x14ac:dyDescent="0.25">
      <c r="A214" s="31"/>
      <c r="B214" s="31"/>
      <c r="C214" s="31"/>
      <c r="D214" s="31"/>
      <c r="E214" s="31"/>
      <c r="F214" s="31"/>
      <c r="G214" s="31"/>
    </row>
    <row r="215" spans="1:7" x14ac:dyDescent="0.25">
      <c r="A215" s="31"/>
      <c r="B215" s="31"/>
      <c r="C215" s="31"/>
      <c r="D215" s="31"/>
      <c r="E215" s="31"/>
      <c r="F215" s="31"/>
      <c r="G215" s="31"/>
    </row>
    <row r="216" spans="1:7" x14ac:dyDescent="0.25">
      <c r="A216" s="31"/>
      <c r="B216" s="31"/>
      <c r="C216" s="31"/>
      <c r="D216" s="31"/>
      <c r="E216" s="31"/>
      <c r="F216" s="31"/>
      <c r="G216" s="31"/>
    </row>
    <row r="217" spans="1:7" x14ac:dyDescent="0.25">
      <c r="A217" s="31"/>
      <c r="B217" s="31"/>
      <c r="C217" s="31"/>
      <c r="D217" s="31"/>
      <c r="E217" s="31"/>
      <c r="F217" s="31"/>
      <c r="G217" s="31"/>
    </row>
    <row r="218" spans="1:7" x14ac:dyDescent="0.25">
      <c r="A218" s="31"/>
      <c r="B218" s="31"/>
      <c r="C218" s="31"/>
      <c r="D218" s="31"/>
      <c r="E218" s="31"/>
      <c r="F218" s="31"/>
      <c r="G218" s="31"/>
    </row>
    <row r="219" spans="1:7" x14ac:dyDescent="0.25">
      <c r="A219" s="31"/>
      <c r="B219" s="31"/>
      <c r="C219" s="31"/>
      <c r="D219" s="31"/>
      <c r="E219" s="31"/>
      <c r="F219" s="31"/>
      <c r="G219" s="31"/>
    </row>
    <row r="220" spans="1:7" x14ac:dyDescent="0.25">
      <c r="A220" s="31"/>
      <c r="B220" s="31"/>
      <c r="C220" s="31"/>
      <c r="D220" s="31"/>
      <c r="E220" s="31"/>
      <c r="F220" s="31"/>
      <c r="G220" s="31"/>
    </row>
    <row r="221" spans="1:7" x14ac:dyDescent="0.25">
      <c r="A221" s="31"/>
      <c r="B221" s="31"/>
      <c r="C221" s="31"/>
      <c r="D221" s="31"/>
      <c r="E221" s="31"/>
      <c r="F221" s="31"/>
      <c r="G221" s="31"/>
    </row>
    <row r="222" spans="1:7" x14ac:dyDescent="0.25">
      <c r="A222" s="31"/>
      <c r="B222" s="31"/>
      <c r="C222" s="31"/>
      <c r="D222" s="31"/>
      <c r="E222" s="31"/>
      <c r="F222" s="31"/>
      <c r="G222" s="31"/>
    </row>
    <row r="223" spans="1:7" x14ac:dyDescent="0.25">
      <c r="A223" s="31"/>
      <c r="B223" s="31"/>
      <c r="C223" s="31"/>
      <c r="D223" s="31"/>
      <c r="E223" s="31"/>
      <c r="F223" s="31"/>
      <c r="G223" s="31"/>
    </row>
    <row r="224" spans="1:7" x14ac:dyDescent="0.25">
      <c r="A224" s="31"/>
      <c r="B224" s="31"/>
      <c r="C224" s="31"/>
      <c r="D224" s="31"/>
      <c r="E224" s="31"/>
      <c r="F224" s="31"/>
      <c r="G224" s="31"/>
    </row>
    <row r="225" spans="1:7" x14ac:dyDescent="0.25">
      <c r="A225" s="31"/>
      <c r="B225" s="31"/>
      <c r="C225" s="31"/>
      <c r="D225" s="31"/>
      <c r="E225" s="31"/>
      <c r="F225" s="31"/>
      <c r="G225" s="31"/>
    </row>
    <row r="226" spans="1:7" ht="21.95" customHeight="1" x14ac:dyDescent="0.25">
      <c r="A226" s="31"/>
      <c r="B226" s="31"/>
      <c r="C226" s="31"/>
      <c r="D226" s="31"/>
      <c r="E226" s="31"/>
      <c r="F226" s="31"/>
      <c r="G226" s="31"/>
    </row>
    <row r="227" spans="1:7" ht="21.95" customHeight="1" x14ac:dyDescent="0.25">
      <c r="A227" s="31"/>
      <c r="B227" s="31"/>
      <c r="C227" s="31"/>
      <c r="D227" s="31"/>
      <c r="E227" s="31"/>
      <c r="F227" s="31"/>
      <c r="G227" s="31"/>
    </row>
    <row r="228" spans="1:7" ht="21.95" customHeight="1" x14ac:dyDescent="0.25">
      <c r="A228" s="31"/>
      <c r="B228" s="31"/>
      <c r="C228" s="31"/>
      <c r="D228" s="31"/>
      <c r="E228" s="31"/>
      <c r="F228" s="31"/>
      <c r="G228" s="31"/>
    </row>
    <row r="229" spans="1:7" ht="21.95" customHeight="1" x14ac:dyDescent="0.25">
      <c r="A229" s="31"/>
      <c r="B229" s="31"/>
      <c r="C229" s="31"/>
      <c r="D229" s="31"/>
      <c r="E229" s="31"/>
      <c r="F229" s="31"/>
      <c r="G229" s="31"/>
    </row>
    <row r="230" spans="1:7" ht="21.95" customHeight="1" x14ac:dyDescent="0.25">
      <c r="A230" s="31"/>
      <c r="B230" s="31"/>
      <c r="C230" s="31"/>
      <c r="D230" s="31"/>
      <c r="E230" s="31"/>
      <c r="F230" s="31"/>
      <c r="G230" s="31"/>
    </row>
    <row r="231" spans="1:7" ht="21.95" customHeight="1" x14ac:dyDescent="0.25">
      <c r="A231" s="31"/>
      <c r="B231" s="31"/>
      <c r="C231" s="31"/>
      <c r="D231" s="31"/>
      <c r="E231" s="31"/>
      <c r="F231" s="31"/>
      <c r="G231" s="31"/>
    </row>
    <row r="232" spans="1:7" ht="21.95" customHeight="1" x14ac:dyDescent="0.25">
      <c r="A232" s="31"/>
      <c r="B232" s="31"/>
      <c r="C232" s="31"/>
      <c r="D232" s="31"/>
      <c r="E232" s="31"/>
      <c r="F232" s="31"/>
      <c r="G232" s="31"/>
    </row>
    <row r="233" spans="1:7" ht="21.95" customHeight="1" x14ac:dyDescent="0.25">
      <c r="A233" s="31"/>
      <c r="B233" s="31"/>
      <c r="C233" s="31"/>
      <c r="D233" s="31"/>
      <c r="E233" s="31"/>
      <c r="F233" s="31"/>
      <c r="G233" s="31"/>
    </row>
    <row r="234" spans="1:7" ht="21.95" customHeight="1" x14ac:dyDescent="0.25">
      <c r="A234" s="31"/>
      <c r="B234" s="31"/>
      <c r="C234" s="31"/>
      <c r="D234" s="31"/>
      <c r="E234" s="31"/>
      <c r="F234" s="31"/>
      <c r="G234" s="31"/>
    </row>
    <row r="235" spans="1:7" ht="21.95" customHeight="1" x14ac:dyDescent="0.25">
      <c r="A235" s="31"/>
      <c r="B235" s="31"/>
      <c r="C235" s="31"/>
      <c r="D235" s="31"/>
      <c r="E235" s="31"/>
      <c r="F235" s="31"/>
      <c r="G235" s="31"/>
    </row>
    <row r="236" spans="1:7" ht="21.95" customHeight="1" x14ac:dyDescent="0.25">
      <c r="A236" s="31"/>
      <c r="B236" s="31"/>
      <c r="C236" s="31"/>
      <c r="D236" s="31"/>
      <c r="E236" s="31"/>
      <c r="F236" s="31"/>
      <c r="G236" s="31"/>
    </row>
    <row r="237" spans="1:7" ht="21.95" customHeight="1" x14ac:dyDescent="0.25">
      <c r="A237" s="31"/>
      <c r="B237" s="31"/>
      <c r="C237" s="31"/>
      <c r="D237" s="31"/>
      <c r="E237" s="31"/>
      <c r="F237" s="31"/>
      <c r="G237" s="31"/>
    </row>
    <row r="238" spans="1:7" ht="21.95" customHeight="1" x14ac:dyDescent="0.25">
      <c r="A238" s="31"/>
      <c r="B238" s="31"/>
      <c r="C238" s="31"/>
      <c r="D238" s="31"/>
      <c r="E238" s="31"/>
      <c r="F238" s="31"/>
      <c r="G238" s="31"/>
    </row>
    <row r="239" spans="1:7" ht="21.95" customHeight="1" x14ac:dyDescent="0.25">
      <c r="A239" s="31"/>
      <c r="B239" s="31"/>
      <c r="C239" s="31"/>
      <c r="D239" s="31"/>
      <c r="E239" s="31"/>
      <c r="F239" s="31"/>
      <c r="G239" s="31"/>
    </row>
    <row r="240" spans="1:7" ht="21.95" customHeight="1" x14ac:dyDescent="0.25">
      <c r="A240" s="31"/>
      <c r="B240" s="31"/>
      <c r="C240" s="31"/>
      <c r="D240" s="31"/>
      <c r="E240" s="31"/>
      <c r="F240" s="31"/>
      <c r="G240" s="31"/>
    </row>
    <row r="241" spans="1:7" ht="21.95" customHeight="1" x14ac:dyDescent="0.25">
      <c r="A241" s="31"/>
      <c r="B241" s="31"/>
      <c r="C241" s="31"/>
      <c r="D241" s="31"/>
      <c r="E241" s="31"/>
      <c r="F241" s="31"/>
      <c r="G241" s="31"/>
    </row>
    <row r="242" spans="1:7" ht="21.95" customHeight="1" x14ac:dyDescent="0.25">
      <c r="A242" s="31"/>
      <c r="B242" s="31"/>
      <c r="C242" s="31"/>
      <c r="D242" s="31"/>
      <c r="E242" s="31"/>
      <c r="F242" s="31"/>
      <c r="G242" s="31"/>
    </row>
    <row r="243" spans="1:7" ht="21.95" customHeight="1" x14ac:dyDescent="0.25">
      <c r="A243" s="31"/>
      <c r="B243" s="31"/>
      <c r="C243" s="31"/>
      <c r="D243" s="31"/>
      <c r="E243" s="31"/>
      <c r="F243" s="31"/>
      <c r="G243" s="31"/>
    </row>
    <row r="244" spans="1:7" ht="21.95" customHeight="1" x14ac:dyDescent="0.25">
      <c r="A244" s="31"/>
      <c r="B244" s="31"/>
      <c r="C244" s="31"/>
      <c r="D244" s="31"/>
      <c r="E244" s="31"/>
      <c r="F244" s="31"/>
      <c r="G244" s="31"/>
    </row>
    <row r="245" spans="1:7" ht="21.95" customHeight="1" x14ac:dyDescent="0.25">
      <c r="A245" s="31"/>
      <c r="B245" s="31"/>
      <c r="C245" s="31"/>
      <c r="D245" s="31"/>
      <c r="E245" s="31"/>
      <c r="F245" s="31"/>
      <c r="G245" s="31"/>
    </row>
    <row r="246" spans="1:7" ht="21.95" customHeight="1" x14ac:dyDescent="0.25">
      <c r="A246" s="31"/>
      <c r="B246" s="31"/>
      <c r="C246" s="31"/>
      <c r="D246" s="31"/>
      <c r="E246" s="31"/>
      <c r="F246" s="31"/>
      <c r="G246" s="31"/>
    </row>
    <row r="247" spans="1:7" ht="21.95" customHeight="1" x14ac:dyDescent="0.25">
      <c r="A247" s="31"/>
      <c r="B247" s="31"/>
      <c r="C247" s="31"/>
      <c r="D247" s="31"/>
      <c r="E247" s="31"/>
      <c r="F247" s="31"/>
      <c r="G247" s="31"/>
    </row>
    <row r="248" spans="1:7" ht="21.95" customHeight="1" x14ac:dyDescent="0.25">
      <c r="A248" s="31"/>
      <c r="B248" s="31"/>
      <c r="C248" s="31"/>
      <c r="D248" s="31"/>
      <c r="E248" s="31"/>
      <c r="F248" s="31"/>
      <c r="G248" s="31"/>
    </row>
    <row r="249" spans="1:7" ht="21.95" customHeight="1" x14ac:dyDescent="0.25">
      <c r="A249" s="31"/>
      <c r="B249" s="31"/>
      <c r="C249" s="31"/>
      <c r="D249" s="31"/>
      <c r="E249" s="31"/>
      <c r="F249" s="31"/>
      <c r="G249" s="31"/>
    </row>
    <row r="250" spans="1:7" ht="21.95" customHeight="1" x14ac:dyDescent="0.25">
      <c r="A250" s="31"/>
      <c r="B250" s="31"/>
      <c r="C250" s="31"/>
      <c r="D250" s="31"/>
      <c r="E250" s="31"/>
      <c r="F250" s="31"/>
      <c r="G250" s="31"/>
    </row>
    <row r="251" spans="1:7" ht="21.95" customHeight="1" x14ac:dyDescent="0.25">
      <c r="A251" s="31"/>
      <c r="B251" s="31"/>
      <c r="C251" s="31"/>
      <c r="D251" s="31"/>
      <c r="E251" s="31"/>
      <c r="F251" s="31"/>
      <c r="G251" s="31"/>
    </row>
    <row r="252" spans="1:7" ht="21.95" customHeight="1" x14ac:dyDescent="0.25">
      <c r="A252" s="31"/>
      <c r="B252" s="31"/>
      <c r="C252" s="31"/>
      <c r="D252" s="31"/>
      <c r="E252" s="31"/>
      <c r="F252" s="31"/>
      <c r="G252" s="31"/>
    </row>
    <row r="253" spans="1:7" ht="27" customHeight="1" x14ac:dyDescent="0.25">
      <c r="A253" s="31"/>
      <c r="B253" s="31"/>
      <c r="C253" s="31"/>
      <c r="D253" s="31"/>
      <c r="E253" s="31"/>
      <c r="F253" s="31"/>
      <c r="G253" s="31"/>
    </row>
    <row r="254" spans="1:7" ht="15" customHeight="1" x14ac:dyDescent="0.25">
      <c r="A254" s="31"/>
      <c r="B254" s="31"/>
      <c r="C254" s="31"/>
      <c r="D254" s="31"/>
      <c r="E254" s="31"/>
      <c r="F254" s="31"/>
      <c r="G254" s="31"/>
    </row>
    <row r="255" spans="1:7" ht="15" customHeight="1" x14ac:dyDescent="0.25"/>
    <row r="256" spans="1:7" ht="15" customHeight="1" x14ac:dyDescent="0.25"/>
  </sheetData>
  <mergeCells count="1">
    <mergeCell ref="G164:G166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75"/>
  <sheetViews>
    <sheetView zoomScaleNormal="100" workbookViewId="0">
      <selection activeCell="F17" sqref="F17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5" width="14.7109375" customWidth="1"/>
    <col min="6" max="6" width="14.7109375" style="13" customWidth="1"/>
    <col min="7" max="7" width="14.7109375" customWidth="1"/>
  </cols>
  <sheetData>
    <row r="2" spans="1:9" ht="18" x14ac:dyDescent="0.25">
      <c r="A2" s="1" t="s">
        <v>106</v>
      </c>
      <c r="C2" s="2"/>
      <c r="D2" s="1"/>
      <c r="H2" s="13"/>
    </row>
    <row r="3" spans="1:9" ht="15.75" thickBot="1" x14ac:dyDescent="0.3">
      <c r="G3" s="17" t="s">
        <v>313</v>
      </c>
    </row>
    <row r="4" spans="1:9" ht="15" customHeight="1" x14ac:dyDescent="0.25">
      <c r="A4" s="270" t="s">
        <v>1</v>
      </c>
      <c r="B4" s="271" t="s">
        <v>2</v>
      </c>
      <c r="C4" s="272" t="s">
        <v>3</v>
      </c>
      <c r="D4" s="271"/>
      <c r="E4" s="55" t="s">
        <v>4</v>
      </c>
      <c r="F4" s="55" t="s">
        <v>225</v>
      </c>
      <c r="G4" s="58"/>
    </row>
    <row r="5" spans="1:9" ht="15" customHeight="1" x14ac:dyDescent="0.25">
      <c r="A5" s="273" t="s">
        <v>5</v>
      </c>
      <c r="B5" s="274" t="s">
        <v>6</v>
      </c>
      <c r="C5" s="275" t="s">
        <v>7</v>
      </c>
      <c r="D5" s="276" t="s">
        <v>8</v>
      </c>
      <c r="E5" s="56" t="s">
        <v>249</v>
      </c>
      <c r="F5" s="56" t="s">
        <v>215</v>
      </c>
      <c r="G5" s="59" t="s">
        <v>343</v>
      </c>
    </row>
    <row r="6" spans="1:9" ht="15" customHeight="1" thickBot="1" x14ac:dyDescent="0.3">
      <c r="A6" s="277" t="s">
        <v>9</v>
      </c>
      <c r="B6" s="278" t="s">
        <v>10</v>
      </c>
      <c r="C6" s="279"/>
      <c r="D6" s="280"/>
      <c r="E6" s="57" t="s">
        <v>323</v>
      </c>
      <c r="F6" s="57" t="s">
        <v>342</v>
      </c>
      <c r="G6" s="60" t="s">
        <v>226</v>
      </c>
    </row>
    <row r="7" spans="1:9" ht="15.75" x14ac:dyDescent="0.25">
      <c r="A7" s="281" t="s">
        <v>11</v>
      </c>
      <c r="B7" s="282"/>
      <c r="C7" s="283"/>
      <c r="D7" s="284"/>
      <c r="E7" s="75"/>
      <c r="F7" s="75"/>
      <c r="G7" s="435"/>
    </row>
    <row r="8" spans="1:9" x14ac:dyDescent="0.25">
      <c r="A8" s="101" t="s">
        <v>208</v>
      </c>
      <c r="B8" s="558" t="s">
        <v>209</v>
      </c>
      <c r="C8" s="559"/>
      <c r="D8" s="285"/>
      <c r="E8" s="67">
        <f>E9</f>
        <v>0</v>
      </c>
      <c r="F8" s="67">
        <f>F9</f>
        <v>0</v>
      </c>
      <c r="G8" s="502" t="s">
        <v>337</v>
      </c>
    </row>
    <row r="9" spans="1:9" x14ac:dyDescent="0.25">
      <c r="A9" s="104"/>
      <c r="B9" s="286"/>
      <c r="C9" s="99" t="s">
        <v>258</v>
      </c>
      <c r="D9" s="287" t="s">
        <v>107</v>
      </c>
      <c r="E9" s="76">
        <v>0</v>
      </c>
      <c r="F9" s="76">
        <v>0</v>
      </c>
      <c r="G9" s="503" t="s">
        <v>337</v>
      </c>
    </row>
    <row r="10" spans="1:9" x14ac:dyDescent="0.25">
      <c r="A10" s="101" t="s">
        <v>280</v>
      </c>
      <c r="B10" s="558" t="s">
        <v>281</v>
      </c>
      <c r="C10" s="559"/>
      <c r="D10" s="288"/>
      <c r="E10" s="77">
        <f>SUM(E11:E17)</f>
        <v>87569</v>
      </c>
      <c r="F10" s="77">
        <f>SUM(F11:F17)</f>
        <v>94926</v>
      </c>
      <c r="G10" s="436">
        <f t="shared" ref="G10:G18" si="0">(F10*100)/E10</f>
        <v>108.40137491578069</v>
      </c>
    </row>
    <row r="11" spans="1:9" x14ac:dyDescent="0.25">
      <c r="A11" s="101"/>
      <c r="B11" s="289">
        <v>504</v>
      </c>
      <c r="C11" s="76" t="s">
        <v>259</v>
      </c>
      <c r="D11" s="288" t="s">
        <v>108</v>
      </c>
      <c r="E11" s="78">
        <v>250</v>
      </c>
      <c r="F11" s="78">
        <v>250</v>
      </c>
      <c r="G11" s="434">
        <f t="shared" si="0"/>
        <v>100</v>
      </c>
    </row>
    <row r="12" spans="1:9" x14ac:dyDescent="0.25">
      <c r="A12" s="290"/>
      <c r="B12" s="289" t="s">
        <v>261</v>
      </c>
      <c r="C12" s="76" t="s">
        <v>260</v>
      </c>
      <c r="D12" s="291" t="s">
        <v>108</v>
      </c>
      <c r="E12" s="78">
        <v>150</v>
      </c>
      <c r="F12" s="78">
        <v>150</v>
      </c>
      <c r="G12" s="434">
        <f t="shared" si="0"/>
        <v>100</v>
      </c>
    </row>
    <row r="13" spans="1:9" x14ac:dyDescent="0.25">
      <c r="A13" s="290"/>
      <c r="B13" s="289"/>
      <c r="C13" s="76" t="s">
        <v>109</v>
      </c>
      <c r="D13" s="76" t="s">
        <v>110</v>
      </c>
      <c r="E13" s="79">
        <v>330</v>
      </c>
      <c r="F13" s="79">
        <v>330</v>
      </c>
      <c r="G13" s="434">
        <f t="shared" si="0"/>
        <v>100</v>
      </c>
    </row>
    <row r="14" spans="1:9" x14ac:dyDescent="0.25">
      <c r="A14" s="290"/>
      <c r="B14" s="289"/>
      <c r="C14" s="292" t="s">
        <v>270</v>
      </c>
      <c r="D14" s="78" t="s">
        <v>115</v>
      </c>
      <c r="E14" s="79">
        <v>8</v>
      </c>
      <c r="F14" s="79">
        <v>8</v>
      </c>
      <c r="G14" s="434">
        <f t="shared" si="0"/>
        <v>100</v>
      </c>
    </row>
    <row r="15" spans="1:9" x14ac:dyDescent="0.25">
      <c r="A15" s="293"/>
      <c r="B15" s="294">
        <v>501</v>
      </c>
      <c r="C15" s="295" t="s">
        <v>118</v>
      </c>
      <c r="D15" s="78" t="s">
        <v>117</v>
      </c>
      <c r="E15" s="79">
        <v>25164</v>
      </c>
      <c r="F15" s="79">
        <v>25814</v>
      </c>
      <c r="G15" s="434">
        <f t="shared" si="0"/>
        <v>102.58305515816245</v>
      </c>
      <c r="H15" s="22"/>
      <c r="I15" s="22"/>
    </row>
    <row r="16" spans="1:9" ht="26.25" x14ac:dyDescent="0.25">
      <c r="A16" s="290"/>
      <c r="B16" s="296" t="s">
        <v>119</v>
      </c>
      <c r="C16" s="297" t="s">
        <v>273</v>
      </c>
      <c r="D16" s="298" t="s">
        <v>262</v>
      </c>
      <c r="E16" s="79">
        <f>64300-2833</f>
        <v>61467</v>
      </c>
      <c r="F16" s="79">
        <v>68174</v>
      </c>
      <c r="G16" s="434">
        <f t="shared" si="0"/>
        <v>110.91154603283063</v>
      </c>
      <c r="H16" s="22"/>
      <c r="I16" s="20"/>
    </row>
    <row r="17" spans="1:8" ht="15.75" thickBot="1" x14ac:dyDescent="0.3">
      <c r="A17" s="290"/>
      <c r="B17" s="299"/>
      <c r="C17" s="300" t="s">
        <v>289</v>
      </c>
      <c r="D17" s="301" t="s">
        <v>120</v>
      </c>
      <c r="E17" s="79">
        <v>200</v>
      </c>
      <c r="F17" s="79">
        <v>200</v>
      </c>
      <c r="G17" s="438">
        <f t="shared" si="0"/>
        <v>100</v>
      </c>
    </row>
    <row r="18" spans="1:8" ht="16.5" thickBot="1" x14ac:dyDescent="0.3">
      <c r="A18" s="560" t="s">
        <v>16</v>
      </c>
      <c r="B18" s="561"/>
      <c r="C18" s="562"/>
      <c r="D18" s="302"/>
      <c r="E18" s="80">
        <f>E10+E8</f>
        <v>87569</v>
      </c>
      <c r="F18" s="80">
        <f>F10+F8</f>
        <v>94926</v>
      </c>
      <c r="G18" s="486">
        <f t="shared" si="0"/>
        <v>108.40137491578069</v>
      </c>
      <c r="H18" s="26"/>
    </row>
    <row r="19" spans="1:8" x14ac:dyDescent="0.25">
      <c r="E19" s="29"/>
      <c r="F19" s="512"/>
      <c r="G19" s="40"/>
    </row>
    <row r="70" ht="15" customHeight="1" x14ac:dyDescent="0.25"/>
    <row r="71" ht="15" customHeight="1" x14ac:dyDescent="0.25"/>
    <row r="73" ht="15" customHeight="1" x14ac:dyDescent="0.25"/>
    <row r="74" ht="15" customHeight="1" x14ac:dyDescent="0.25"/>
    <row r="75" ht="15" customHeight="1" x14ac:dyDescent="0.25"/>
  </sheetData>
  <mergeCells count="3">
    <mergeCell ref="B8:C8"/>
    <mergeCell ref="B10:C10"/>
    <mergeCell ref="A18:C18"/>
  </mergeCells>
  <pageMargins left="0.31496062992125984" right="0" top="0.39370078740157483" bottom="0.19685039370078741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"/>
  <sheetViews>
    <sheetView topLeftCell="A4" zoomScaleNormal="100" workbookViewId="0">
      <selection activeCell="C23" sqref="C23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5" width="14.7109375" customWidth="1"/>
    <col min="6" max="6" width="14.7109375" style="13" customWidth="1"/>
    <col min="7" max="7" width="14.7109375" customWidth="1"/>
  </cols>
  <sheetData>
    <row r="1" spans="1:9" ht="18" x14ac:dyDescent="0.25">
      <c r="A1" s="4" t="s">
        <v>121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7" t="s">
        <v>314</v>
      </c>
    </row>
    <row r="3" spans="1:9" x14ac:dyDescent="0.25">
      <c r="A3" s="180" t="s">
        <v>1</v>
      </c>
      <c r="B3" s="182" t="s">
        <v>2</v>
      </c>
      <c r="C3" s="181" t="s">
        <v>3</v>
      </c>
      <c r="D3" s="183"/>
      <c r="E3" s="55" t="s">
        <v>4</v>
      </c>
      <c r="F3" s="55" t="s">
        <v>225</v>
      </c>
      <c r="G3" s="58"/>
    </row>
    <row r="4" spans="1:9" x14ac:dyDescent="0.25">
      <c r="A4" s="184" t="s">
        <v>5</v>
      </c>
      <c r="B4" s="186" t="s">
        <v>6</v>
      </c>
      <c r="C4" s="185" t="s">
        <v>7</v>
      </c>
      <c r="D4" s="187" t="s">
        <v>8</v>
      </c>
      <c r="E4" s="56" t="s">
        <v>249</v>
      </c>
      <c r="F4" s="56" t="s">
        <v>215</v>
      </c>
      <c r="G4" s="59" t="s">
        <v>343</v>
      </c>
    </row>
    <row r="5" spans="1:9" ht="15.75" thickBot="1" x14ac:dyDescent="0.3">
      <c r="A5" s="303" t="s">
        <v>9</v>
      </c>
      <c r="B5" s="190" t="s">
        <v>10</v>
      </c>
      <c r="C5" s="197"/>
      <c r="D5" s="191"/>
      <c r="E5" s="57" t="s">
        <v>323</v>
      </c>
      <c r="F5" s="57" t="s">
        <v>342</v>
      </c>
      <c r="G5" s="60" t="s">
        <v>226</v>
      </c>
    </row>
    <row r="6" spans="1:9" ht="15.75" x14ac:dyDescent="0.25">
      <c r="A6" s="304" t="s">
        <v>11</v>
      </c>
      <c r="B6" s="305"/>
      <c r="C6" s="305"/>
      <c r="D6" s="305"/>
      <c r="E6" s="81"/>
      <c r="F6" s="81"/>
      <c r="G6" s="435"/>
    </row>
    <row r="7" spans="1:9" x14ac:dyDescent="0.25">
      <c r="A7" s="174" t="s">
        <v>122</v>
      </c>
      <c r="B7" s="306" t="s">
        <v>247</v>
      </c>
      <c r="C7" s="306"/>
      <c r="D7" s="307"/>
      <c r="E7" s="82">
        <f>SUM(E8:E24)</f>
        <v>18774</v>
      </c>
      <c r="F7" s="82">
        <f>SUM(F8:F24)</f>
        <v>19650</v>
      </c>
      <c r="G7" s="431">
        <f t="shared" ref="G7:G30" si="0">(F7*100)/E7</f>
        <v>104.66602748481944</v>
      </c>
    </row>
    <row r="8" spans="1:9" x14ac:dyDescent="0.25">
      <c r="A8" s="174"/>
      <c r="B8" s="308">
        <v>611</v>
      </c>
      <c r="C8" s="223" t="s">
        <v>123</v>
      </c>
      <c r="D8" s="126" t="s">
        <v>124</v>
      </c>
      <c r="E8" s="72">
        <v>800</v>
      </c>
      <c r="F8" s="72">
        <v>700</v>
      </c>
      <c r="G8" s="429">
        <f t="shared" si="0"/>
        <v>87.5</v>
      </c>
    </row>
    <row r="9" spans="1:9" s="53" customFormat="1" x14ac:dyDescent="0.25">
      <c r="A9" s="174"/>
      <c r="B9" s="308">
        <v>619</v>
      </c>
      <c r="C9" s="223" t="s">
        <v>320</v>
      </c>
      <c r="D9" s="126" t="s">
        <v>124</v>
      </c>
      <c r="E9" s="72">
        <v>400</v>
      </c>
      <c r="F9" s="72">
        <v>400</v>
      </c>
      <c r="G9" s="429">
        <f t="shared" si="0"/>
        <v>100</v>
      </c>
    </row>
    <row r="10" spans="1:9" x14ac:dyDescent="0.25">
      <c r="A10" s="174"/>
      <c r="B10" s="128" t="s">
        <v>125</v>
      </c>
      <c r="C10" s="223" t="s">
        <v>246</v>
      </c>
      <c r="D10" s="309" t="s">
        <v>126</v>
      </c>
      <c r="E10" s="72">
        <v>800</v>
      </c>
      <c r="F10" s="72">
        <v>800</v>
      </c>
      <c r="G10" s="429">
        <f t="shared" si="0"/>
        <v>100</v>
      </c>
    </row>
    <row r="11" spans="1:9" x14ac:dyDescent="0.25">
      <c r="A11" s="127"/>
      <c r="B11" s="128" t="s">
        <v>127</v>
      </c>
      <c r="C11" s="223" t="s">
        <v>128</v>
      </c>
      <c r="D11" s="309" t="s">
        <v>129</v>
      </c>
      <c r="E11" s="72">
        <v>3174</v>
      </c>
      <c r="F11" s="72">
        <v>3174</v>
      </c>
      <c r="G11" s="429">
        <f t="shared" si="0"/>
        <v>100</v>
      </c>
      <c r="I11" s="485"/>
    </row>
    <row r="12" spans="1:9" ht="15" customHeight="1" x14ac:dyDescent="0.25">
      <c r="A12" s="127"/>
      <c r="B12" s="128" t="s">
        <v>130</v>
      </c>
      <c r="C12" s="126" t="s">
        <v>131</v>
      </c>
      <c r="D12" s="223" t="s">
        <v>132</v>
      </c>
      <c r="E12" s="72">
        <v>350</v>
      </c>
      <c r="F12" s="72">
        <v>350</v>
      </c>
      <c r="G12" s="429">
        <f t="shared" si="0"/>
        <v>100</v>
      </c>
    </row>
    <row r="13" spans="1:9" x14ac:dyDescent="0.25">
      <c r="A13" s="127"/>
      <c r="B13" s="128"/>
      <c r="C13" s="126" t="s">
        <v>133</v>
      </c>
      <c r="D13" s="126" t="s">
        <v>134</v>
      </c>
      <c r="E13" s="72">
        <v>350</v>
      </c>
      <c r="F13" s="72">
        <v>450</v>
      </c>
      <c r="G13" s="429">
        <f t="shared" si="0"/>
        <v>128.57142857142858</v>
      </c>
    </row>
    <row r="14" spans="1:9" x14ac:dyDescent="0.25">
      <c r="A14" s="127"/>
      <c r="B14" s="128"/>
      <c r="C14" s="223" t="s">
        <v>135</v>
      </c>
      <c r="D14" s="126" t="s">
        <v>136</v>
      </c>
      <c r="E14" s="72">
        <v>250</v>
      </c>
      <c r="F14" s="72">
        <v>350</v>
      </c>
      <c r="G14" s="429">
        <f t="shared" si="0"/>
        <v>140</v>
      </c>
    </row>
    <row r="15" spans="1:9" x14ac:dyDescent="0.25">
      <c r="A15" s="174"/>
      <c r="B15" s="306"/>
      <c r="C15" s="223" t="s">
        <v>137</v>
      </c>
      <c r="D15" s="223" t="s">
        <v>138</v>
      </c>
      <c r="E15" s="72">
        <v>300</v>
      </c>
      <c r="F15" s="72">
        <v>500</v>
      </c>
      <c r="G15" s="429">
        <f t="shared" si="0"/>
        <v>166.66666666666666</v>
      </c>
    </row>
    <row r="16" spans="1:9" s="53" customFormat="1" x14ac:dyDescent="0.25">
      <c r="A16" s="174"/>
      <c r="B16" s="306"/>
      <c r="C16" s="223" t="s">
        <v>352</v>
      </c>
      <c r="D16" s="223" t="s">
        <v>329</v>
      </c>
      <c r="E16" s="72">
        <v>650</v>
      </c>
      <c r="F16" s="72">
        <v>800</v>
      </c>
      <c r="G16" s="429">
        <f t="shared" si="0"/>
        <v>123.07692307692308</v>
      </c>
    </row>
    <row r="17" spans="1:9" x14ac:dyDescent="0.25">
      <c r="A17" s="127"/>
      <c r="B17" s="143"/>
      <c r="C17" s="223" t="s">
        <v>321</v>
      </c>
      <c r="D17" s="223" t="s">
        <v>139</v>
      </c>
      <c r="E17" s="72">
        <v>1600</v>
      </c>
      <c r="F17" s="72">
        <f>3326+50</f>
        <v>3376</v>
      </c>
      <c r="G17" s="429">
        <f t="shared" si="0"/>
        <v>211</v>
      </c>
    </row>
    <row r="18" spans="1:9" s="53" customFormat="1" x14ac:dyDescent="0.25">
      <c r="A18" s="127"/>
      <c r="B18" s="128" t="s">
        <v>356</v>
      </c>
      <c r="C18" s="223" t="s">
        <v>330</v>
      </c>
      <c r="D18" s="223" t="s">
        <v>139</v>
      </c>
      <c r="E18" s="72">
        <v>1000</v>
      </c>
      <c r="F18" s="72">
        <v>1300</v>
      </c>
      <c r="G18" s="429">
        <f t="shared" si="0"/>
        <v>130</v>
      </c>
    </row>
    <row r="19" spans="1:9" s="53" customFormat="1" ht="26.25" x14ac:dyDescent="0.25">
      <c r="A19" s="127"/>
      <c r="B19" s="128"/>
      <c r="C19" s="311" t="s">
        <v>351</v>
      </c>
      <c r="D19" s="223" t="s">
        <v>139</v>
      </c>
      <c r="E19" s="72">
        <v>0</v>
      </c>
      <c r="F19" s="72">
        <v>150</v>
      </c>
      <c r="G19" s="526" t="s">
        <v>337</v>
      </c>
    </row>
    <row r="20" spans="1:9" s="13" customFormat="1" x14ac:dyDescent="0.25">
      <c r="A20" s="127"/>
      <c r="B20" s="128" t="s">
        <v>237</v>
      </c>
      <c r="C20" s="223" t="s">
        <v>236</v>
      </c>
      <c r="D20" s="223" t="s">
        <v>139</v>
      </c>
      <c r="E20" s="72">
        <v>300</v>
      </c>
      <c r="F20" s="72">
        <v>0</v>
      </c>
      <c r="G20" s="429">
        <f t="shared" si="0"/>
        <v>0</v>
      </c>
    </row>
    <row r="21" spans="1:9" x14ac:dyDescent="0.25">
      <c r="A21" s="310"/>
      <c r="B21" s="128" t="s">
        <v>229</v>
      </c>
      <c r="C21" s="223" t="s">
        <v>235</v>
      </c>
      <c r="D21" s="223" t="s">
        <v>132</v>
      </c>
      <c r="E21" s="72">
        <v>4500</v>
      </c>
      <c r="F21" s="72">
        <v>4000</v>
      </c>
      <c r="G21" s="429">
        <f t="shared" si="0"/>
        <v>88.888888888888886</v>
      </c>
    </row>
    <row r="22" spans="1:9" ht="27.75" customHeight="1" x14ac:dyDescent="0.25">
      <c r="A22" s="310"/>
      <c r="B22" s="128"/>
      <c r="C22" s="223" t="s">
        <v>265</v>
      </c>
      <c r="D22" s="311" t="s">
        <v>266</v>
      </c>
      <c r="E22" s="72">
        <v>300</v>
      </c>
      <c r="F22" s="72">
        <v>400</v>
      </c>
      <c r="G22" s="429">
        <f t="shared" si="0"/>
        <v>133.33333333333334</v>
      </c>
      <c r="H22" s="13"/>
    </row>
    <row r="23" spans="1:9" s="53" customFormat="1" ht="15" customHeight="1" x14ac:dyDescent="0.25">
      <c r="A23" s="310"/>
      <c r="B23" s="128" t="s">
        <v>353</v>
      </c>
      <c r="C23" s="223" t="s">
        <v>354</v>
      </c>
      <c r="D23" s="223" t="s">
        <v>139</v>
      </c>
      <c r="E23" s="72">
        <v>0</v>
      </c>
      <c r="F23" s="72">
        <v>500</v>
      </c>
      <c r="G23" s="526" t="s">
        <v>337</v>
      </c>
      <c r="H23" s="13"/>
    </row>
    <row r="24" spans="1:9" x14ac:dyDescent="0.25">
      <c r="A24" s="127"/>
      <c r="B24" s="128" t="s">
        <v>355</v>
      </c>
      <c r="C24" s="223" t="s">
        <v>322</v>
      </c>
      <c r="D24" s="126" t="s">
        <v>136</v>
      </c>
      <c r="E24" s="72">
        <v>4000</v>
      </c>
      <c r="F24" s="72">
        <v>2400</v>
      </c>
      <c r="G24" s="429">
        <f t="shared" si="0"/>
        <v>60</v>
      </c>
      <c r="H24" s="13"/>
    </row>
    <row r="25" spans="1:9" x14ac:dyDescent="0.25">
      <c r="A25" s="174" t="s">
        <v>140</v>
      </c>
      <c r="B25" s="306" t="s">
        <v>206</v>
      </c>
      <c r="C25" s="312"/>
      <c r="D25" s="312"/>
      <c r="E25" s="67">
        <f>SUM(E26:E29)</f>
        <v>1105</v>
      </c>
      <c r="F25" s="67">
        <f>SUM(F26:F29)</f>
        <v>1105</v>
      </c>
      <c r="G25" s="431">
        <f t="shared" si="0"/>
        <v>100</v>
      </c>
    </row>
    <row r="26" spans="1:9" ht="15" customHeight="1" x14ac:dyDescent="0.25">
      <c r="A26" s="566"/>
      <c r="B26" s="548"/>
      <c r="C26" s="544" t="s">
        <v>244</v>
      </c>
      <c r="D26" s="550" t="s">
        <v>142</v>
      </c>
      <c r="E26" s="564">
        <v>105</v>
      </c>
      <c r="F26" s="564">
        <v>105</v>
      </c>
      <c r="G26" s="539">
        <f t="shared" si="0"/>
        <v>100</v>
      </c>
    </row>
    <row r="27" spans="1:9" x14ac:dyDescent="0.25">
      <c r="A27" s="567"/>
      <c r="B27" s="572"/>
      <c r="C27" s="570"/>
      <c r="D27" s="571"/>
      <c r="E27" s="565"/>
      <c r="F27" s="565"/>
      <c r="G27" s="563"/>
    </row>
    <row r="28" spans="1:9" x14ac:dyDescent="0.25">
      <c r="A28" s="127"/>
      <c r="B28" s="128" t="s">
        <v>143</v>
      </c>
      <c r="C28" s="223" t="s">
        <v>245</v>
      </c>
      <c r="D28" s="223" t="s">
        <v>142</v>
      </c>
      <c r="E28" s="72">
        <v>800</v>
      </c>
      <c r="F28" s="72">
        <v>800</v>
      </c>
      <c r="G28" s="429">
        <f t="shared" si="0"/>
        <v>100</v>
      </c>
    </row>
    <row r="29" spans="1:9" ht="15.75" thickBot="1" x14ac:dyDescent="0.3">
      <c r="A29" s="140"/>
      <c r="B29" s="129"/>
      <c r="C29" s="96" t="s">
        <v>144</v>
      </c>
      <c r="D29" s="130" t="s">
        <v>136</v>
      </c>
      <c r="E29" s="83">
        <v>200</v>
      </c>
      <c r="F29" s="83">
        <v>200</v>
      </c>
      <c r="G29" s="433">
        <f t="shared" si="0"/>
        <v>100</v>
      </c>
    </row>
    <row r="30" spans="1:9" ht="16.5" thickBot="1" x14ac:dyDescent="0.3">
      <c r="A30" s="568" t="s">
        <v>16</v>
      </c>
      <c r="B30" s="569"/>
      <c r="C30" s="569"/>
      <c r="D30" s="133"/>
      <c r="E30" s="65">
        <f>E7+E25</f>
        <v>19879</v>
      </c>
      <c r="F30" s="65">
        <f>F7+F25</f>
        <v>20755</v>
      </c>
      <c r="G30" s="446">
        <f t="shared" si="0"/>
        <v>104.40666029478344</v>
      </c>
      <c r="H30" s="27"/>
      <c r="I30" s="26"/>
    </row>
    <row r="31" spans="1:9" x14ac:dyDescent="0.25">
      <c r="A31" s="11"/>
      <c r="B31" s="11"/>
      <c r="C31" s="11"/>
      <c r="D31" s="11"/>
      <c r="E31" s="29"/>
      <c r="F31" s="487"/>
      <c r="G31" s="39"/>
      <c r="H31" s="20"/>
    </row>
  </sheetData>
  <mergeCells count="8">
    <mergeCell ref="G26:G27"/>
    <mergeCell ref="F26:F27"/>
    <mergeCell ref="A26:A27"/>
    <mergeCell ref="A30:C30"/>
    <mergeCell ref="C26:C27"/>
    <mergeCell ref="D26:D27"/>
    <mergeCell ref="E26:E27"/>
    <mergeCell ref="B26:B27"/>
  </mergeCells>
  <printOptions horizontalCentered="1"/>
  <pageMargins left="0.51181102362204722" right="0" top="0.19685039370078741" bottom="0.19685039370078741" header="0" footer="0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2"/>
  <sheetViews>
    <sheetView workbookViewId="0">
      <selection activeCell="D15" sqref="D15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3.28515625" customWidth="1"/>
    <col min="6" max="6" width="13.28515625" style="13" customWidth="1"/>
    <col min="7" max="7" width="14.7109375" customWidth="1"/>
  </cols>
  <sheetData>
    <row r="2" spans="1:8" ht="15.75" x14ac:dyDescent="0.25">
      <c r="A2" s="1" t="s">
        <v>145</v>
      </c>
    </row>
    <row r="3" spans="1:8" ht="15.75" thickBot="1" x14ac:dyDescent="0.3">
      <c r="G3" s="17" t="s">
        <v>315</v>
      </c>
      <c r="H3" s="13"/>
    </row>
    <row r="4" spans="1:8" ht="14.1" customHeight="1" x14ac:dyDescent="0.25">
      <c r="A4" s="313" t="s">
        <v>1</v>
      </c>
      <c r="B4" s="271" t="s">
        <v>2</v>
      </c>
      <c r="C4" s="272" t="s">
        <v>3</v>
      </c>
      <c r="D4" s="314"/>
      <c r="E4" s="55" t="s">
        <v>4</v>
      </c>
      <c r="F4" s="55" t="s">
        <v>225</v>
      </c>
      <c r="G4" s="58"/>
    </row>
    <row r="5" spans="1:8" ht="14.1" customHeight="1" x14ac:dyDescent="0.25">
      <c r="A5" s="315" t="s">
        <v>5</v>
      </c>
      <c r="B5" s="274" t="s">
        <v>6</v>
      </c>
      <c r="C5" s="316" t="s">
        <v>7</v>
      </c>
      <c r="D5" s="276" t="s">
        <v>8</v>
      </c>
      <c r="E5" s="56" t="s">
        <v>249</v>
      </c>
      <c r="F5" s="56" t="s">
        <v>215</v>
      </c>
      <c r="G5" s="59" t="s">
        <v>343</v>
      </c>
    </row>
    <row r="6" spans="1:8" ht="14.1" customHeight="1" thickBot="1" x14ac:dyDescent="0.3">
      <c r="A6" s="317" t="s">
        <v>9</v>
      </c>
      <c r="B6" s="278" t="s">
        <v>10</v>
      </c>
      <c r="C6" s="279"/>
      <c r="D6" s="280"/>
      <c r="E6" s="57" t="s">
        <v>323</v>
      </c>
      <c r="F6" s="57" t="s">
        <v>342</v>
      </c>
      <c r="G6" s="59" t="s">
        <v>226</v>
      </c>
    </row>
    <row r="7" spans="1:8" ht="15.75" x14ac:dyDescent="0.25">
      <c r="A7" s="318" t="s">
        <v>11</v>
      </c>
      <c r="B7" s="319"/>
      <c r="C7" s="320"/>
      <c r="D7" s="321"/>
      <c r="E7" s="335"/>
      <c r="F7" s="335"/>
      <c r="G7" s="430"/>
    </row>
    <row r="8" spans="1:8" ht="15" customHeight="1" x14ac:dyDescent="0.25">
      <c r="A8" s="322" t="s">
        <v>291</v>
      </c>
      <c r="B8" s="573" t="s">
        <v>290</v>
      </c>
      <c r="C8" s="574"/>
      <c r="D8" s="323"/>
      <c r="E8" s="473">
        <f>E10+E18+E15</f>
        <v>705</v>
      </c>
      <c r="F8" s="513">
        <f>F10+F18+F15</f>
        <v>705</v>
      </c>
      <c r="G8" s="425">
        <f t="shared" ref="G8:G20" si="0">(F8*100)/E8</f>
        <v>100</v>
      </c>
    </row>
    <row r="9" spans="1:8" ht="15" customHeight="1" x14ac:dyDescent="0.25">
      <c r="A9" s="324"/>
      <c r="B9" s="325"/>
      <c r="C9" s="326"/>
      <c r="D9" s="327"/>
      <c r="E9" s="474"/>
      <c r="F9" s="326"/>
      <c r="G9" s="428"/>
    </row>
    <row r="10" spans="1:8" ht="15" customHeight="1" x14ac:dyDescent="0.25">
      <c r="A10" s="328"/>
      <c r="B10" s="329"/>
      <c r="C10" s="330"/>
      <c r="D10" s="331" t="s">
        <v>146</v>
      </c>
      <c r="E10" s="477">
        <f>E11+E12+E13</f>
        <v>360</v>
      </c>
      <c r="F10" s="514">
        <f>F11+F12+F13</f>
        <v>360</v>
      </c>
      <c r="G10" s="425">
        <f t="shared" si="0"/>
        <v>100</v>
      </c>
    </row>
    <row r="11" spans="1:8" s="42" customFormat="1" ht="15" customHeight="1" x14ac:dyDescent="0.25">
      <c r="A11" s="328"/>
      <c r="B11" s="329"/>
      <c r="C11" s="472" t="s">
        <v>304</v>
      </c>
      <c r="D11" s="332" t="s">
        <v>302</v>
      </c>
      <c r="E11" s="475">
        <v>200</v>
      </c>
      <c r="F11" s="515">
        <v>300</v>
      </c>
      <c r="G11" s="426">
        <f t="shared" si="0"/>
        <v>150</v>
      </c>
    </row>
    <row r="12" spans="1:8" s="42" customFormat="1" ht="15" customHeight="1" x14ac:dyDescent="0.25">
      <c r="A12" s="328"/>
      <c r="B12" s="329"/>
      <c r="C12" s="472" t="s">
        <v>304</v>
      </c>
      <c r="D12" s="332" t="s">
        <v>301</v>
      </c>
      <c r="E12" s="475">
        <v>150</v>
      </c>
      <c r="F12" s="515">
        <v>60</v>
      </c>
      <c r="G12" s="426">
        <f t="shared" si="0"/>
        <v>40</v>
      </c>
    </row>
    <row r="13" spans="1:8" s="42" customFormat="1" ht="15" customHeight="1" x14ac:dyDescent="0.25">
      <c r="A13" s="328"/>
      <c r="B13" s="329"/>
      <c r="C13" s="472" t="s">
        <v>304</v>
      </c>
      <c r="D13" s="332" t="s">
        <v>303</v>
      </c>
      <c r="E13" s="475">
        <v>10</v>
      </c>
      <c r="F13" s="515">
        <v>0</v>
      </c>
      <c r="G13" s="426">
        <f t="shared" si="0"/>
        <v>0</v>
      </c>
    </row>
    <row r="14" spans="1:8" s="53" customFormat="1" ht="15" customHeight="1" x14ac:dyDescent="0.25">
      <c r="A14" s="328"/>
      <c r="B14" s="329"/>
      <c r="C14" s="472"/>
      <c r="D14" s="333"/>
      <c r="E14" s="475"/>
      <c r="F14" s="515"/>
      <c r="G14" s="426"/>
    </row>
    <row r="15" spans="1:8" s="53" customFormat="1" ht="15" customHeight="1" x14ac:dyDescent="0.25">
      <c r="A15" s="328"/>
      <c r="B15" s="329"/>
      <c r="C15" s="472" t="s">
        <v>335</v>
      </c>
      <c r="D15" s="331" t="s">
        <v>350</v>
      </c>
      <c r="E15" s="477">
        <f>E16</f>
        <v>300</v>
      </c>
      <c r="F15" s="514">
        <f>F16</f>
        <v>300</v>
      </c>
      <c r="G15" s="425">
        <f t="shared" si="0"/>
        <v>100</v>
      </c>
    </row>
    <row r="16" spans="1:8" s="53" customFormat="1" ht="15" customHeight="1" x14ac:dyDescent="0.25">
      <c r="A16" s="328"/>
      <c r="B16" s="329"/>
      <c r="C16" s="472" t="s">
        <v>304</v>
      </c>
      <c r="D16" s="333"/>
      <c r="E16" s="475">
        <v>300</v>
      </c>
      <c r="F16" s="515">
        <v>300</v>
      </c>
      <c r="G16" s="426">
        <f t="shared" si="0"/>
        <v>100</v>
      </c>
    </row>
    <row r="17" spans="1:9" s="53" customFormat="1" ht="15" customHeight="1" x14ac:dyDescent="0.25">
      <c r="A17" s="328"/>
      <c r="B17" s="329"/>
      <c r="C17" s="472"/>
      <c r="D17" s="333"/>
      <c r="E17" s="475"/>
      <c r="F17" s="515"/>
      <c r="G17" s="426"/>
    </row>
    <row r="18" spans="1:9" s="53" customFormat="1" ht="15" customHeight="1" x14ac:dyDescent="0.25">
      <c r="A18" s="328"/>
      <c r="B18" s="329"/>
      <c r="C18" s="472"/>
      <c r="D18" s="331" t="s">
        <v>151</v>
      </c>
      <c r="E18" s="476">
        <f>E19</f>
        <v>45</v>
      </c>
      <c r="F18" s="516">
        <f>F19</f>
        <v>45</v>
      </c>
      <c r="G18" s="425">
        <f t="shared" si="0"/>
        <v>100</v>
      </c>
    </row>
    <row r="19" spans="1:9" s="53" customFormat="1" ht="15" customHeight="1" thickBot="1" x14ac:dyDescent="0.3">
      <c r="A19" s="328"/>
      <c r="B19" s="329"/>
      <c r="C19" s="472" t="s">
        <v>333</v>
      </c>
      <c r="D19" s="331" t="s">
        <v>334</v>
      </c>
      <c r="E19" s="475">
        <v>45</v>
      </c>
      <c r="F19" s="515">
        <v>45</v>
      </c>
      <c r="G19" s="428">
        <f t="shared" si="0"/>
        <v>100</v>
      </c>
      <c r="H19" s="37"/>
    </row>
    <row r="20" spans="1:9" ht="16.5" thickBot="1" x14ac:dyDescent="0.3">
      <c r="A20" s="575" t="s">
        <v>16</v>
      </c>
      <c r="B20" s="576"/>
      <c r="C20" s="577"/>
      <c r="D20" s="479"/>
      <c r="E20" s="80">
        <f>E8</f>
        <v>705</v>
      </c>
      <c r="F20" s="80">
        <f>F8</f>
        <v>705</v>
      </c>
      <c r="G20" s="483">
        <f t="shared" si="0"/>
        <v>100</v>
      </c>
      <c r="H20" s="27"/>
      <c r="I20" s="26"/>
    </row>
    <row r="21" spans="1:9" ht="27.75" customHeight="1" x14ac:dyDescent="0.25">
      <c r="A21" s="11"/>
      <c r="B21" s="11"/>
      <c r="C21" s="11"/>
      <c r="D21" s="11"/>
      <c r="E21" s="240"/>
      <c r="F21" s="487"/>
      <c r="G21" s="39"/>
      <c r="H21" s="20"/>
    </row>
    <row r="22" spans="1:9" ht="12.95" customHeight="1" x14ac:dyDescent="0.25"/>
    <row r="23" spans="1:9" ht="12.95" customHeight="1" x14ac:dyDescent="0.25"/>
    <row r="24" spans="1:9" ht="12.95" customHeight="1" x14ac:dyDescent="0.25"/>
    <row r="28" spans="1:9" s="53" customFormat="1" x14ac:dyDescent="0.25">
      <c r="F28" s="13"/>
    </row>
    <row r="29" spans="1:9" s="53" customFormat="1" x14ac:dyDescent="0.25">
      <c r="F29" s="13"/>
    </row>
    <row r="30" spans="1:9" s="53" customFormat="1" x14ac:dyDescent="0.25">
      <c r="F30" s="13"/>
    </row>
    <row r="31" spans="1:9" s="53" customFormat="1" x14ac:dyDescent="0.25">
      <c r="F31" s="13"/>
    </row>
    <row r="32" spans="1:9" s="53" customFormat="1" x14ac:dyDescent="0.25">
      <c r="F32" s="13"/>
    </row>
  </sheetData>
  <mergeCells count="2">
    <mergeCell ref="B8:C8"/>
    <mergeCell ref="A20:C20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5"/>
  <sheetViews>
    <sheetView workbookViewId="0">
      <selection activeCell="O23" sqref="O22:O23"/>
    </sheetView>
  </sheetViews>
  <sheetFormatPr defaultRowHeight="15" x14ac:dyDescent="0.25"/>
  <cols>
    <col min="1" max="2" width="12.7109375" customWidth="1"/>
    <col min="3" max="3" width="38" customWidth="1"/>
    <col min="4" max="4" width="41" customWidth="1"/>
    <col min="5" max="5" width="14.7109375" customWidth="1"/>
    <col min="6" max="6" width="14.7109375" style="13" customWidth="1"/>
    <col min="7" max="7" width="14.7109375" customWidth="1"/>
  </cols>
  <sheetData>
    <row r="1" spans="1:9" ht="15.75" x14ac:dyDescent="0.25">
      <c r="A1" s="578" t="s">
        <v>153</v>
      </c>
      <c r="B1" s="578"/>
      <c r="C1" s="578"/>
      <c r="D1" s="578"/>
      <c r="H1" s="13"/>
    </row>
    <row r="2" spans="1:9" ht="16.5" thickBot="1" x14ac:dyDescent="0.3">
      <c r="A2" s="8"/>
      <c r="B2" s="8"/>
      <c r="C2" s="8"/>
      <c r="D2" s="8"/>
      <c r="G2" s="17" t="s">
        <v>316</v>
      </c>
    </row>
    <row r="3" spans="1:9" x14ac:dyDescent="0.25">
      <c r="A3" s="110" t="s">
        <v>1</v>
      </c>
      <c r="B3" s="55" t="s">
        <v>2</v>
      </c>
      <c r="C3" s="111" t="s">
        <v>3</v>
      </c>
      <c r="D3" s="86"/>
      <c r="E3" s="55" t="s">
        <v>4</v>
      </c>
      <c r="F3" s="55" t="s">
        <v>225</v>
      </c>
      <c r="G3" s="58"/>
    </row>
    <row r="4" spans="1:9" x14ac:dyDescent="0.25">
      <c r="A4" s="112" t="s">
        <v>5</v>
      </c>
      <c r="B4" s="56" t="s">
        <v>6</v>
      </c>
      <c r="C4" s="113" t="s">
        <v>7</v>
      </c>
      <c r="D4" s="89" t="s">
        <v>8</v>
      </c>
      <c r="E4" s="56" t="s">
        <v>249</v>
      </c>
      <c r="F4" s="56" t="s">
        <v>215</v>
      </c>
      <c r="G4" s="59" t="s">
        <v>343</v>
      </c>
    </row>
    <row r="5" spans="1:9" ht="15.75" thickBot="1" x14ac:dyDescent="0.3">
      <c r="A5" s="114" t="s">
        <v>9</v>
      </c>
      <c r="B5" s="57" t="s">
        <v>10</v>
      </c>
      <c r="C5" s="115"/>
      <c r="D5" s="116"/>
      <c r="E5" s="57" t="s">
        <v>323</v>
      </c>
      <c r="F5" s="57" t="s">
        <v>342</v>
      </c>
      <c r="G5" s="59" t="s">
        <v>226</v>
      </c>
    </row>
    <row r="6" spans="1:9" ht="15.75" x14ac:dyDescent="0.25">
      <c r="A6" s="336" t="s">
        <v>11</v>
      </c>
      <c r="B6" s="337"/>
      <c r="C6" s="338"/>
      <c r="D6" s="339"/>
      <c r="E6" s="340"/>
      <c r="F6" s="340"/>
      <c r="G6" s="430"/>
    </row>
    <row r="7" spans="1:9" x14ac:dyDescent="0.25">
      <c r="A7" s="341" t="s">
        <v>154</v>
      </c>
      <c r="B7" s="342" t="s">
        <v>213</v>
      </c>
      <c r="C7" s="343"/>
      <c r="D7" s="344"/>
      <c r="E7" s="456">
        <f>SUM(E8:E13)</f>
        <v>14119</v>
      </c>
      <c r="F7" s="517">
        <f>SUM(F8:F13)</f>
        <v>7869</v>
      </c>
      <c r="G7" s="465">
        <f t="shared" ref="G7:G16" si="0">(F7*100)/E7</f>
        <v>55.733408881648842</v>
      </c>
    </row>
    <row r="8" spans="1:9" x14ac:dyDescent="0.25">
      <c r="A8" s="345"/>
      <c r="B8" s="460"/>
      <c r="C8" s="461" t="s">
        <v>23</v>
      </c>
      <c r="D8" s="346" t="s">
        <v>155</v>
      </c>
      <c r="E8" s="457">
        <v>1452</v>
      </c>
      <c r="F8" s="518">
        <v>2261</v>
      </c>
      <c r="G8" s="466">
        <f t="shared" si="0"/>
        <v>155.71625344352617</v>
      </c>
    </row>
    <row r="9" spans="1:9" ht="27.75" customHeight="1" x14ac:dyDescent="0.25">
      <c r="A9" s="347"/>
      <c r="B9" s="462"/>
      <c r="C9" s="464" t="s">
        <v>340</v>
      </c>
      <c r="D9" s="346" t="s">
        <v>155</v>
      </c>
      <c r="E9" s="458">
        <v>3845</v>
      </c>
      <c r="F9" s="519">
        <v>3340</v>
      </c>
      <c r="G9" s="466">
        <f t="shared" si="0"/>
        <v>86.866059817945384</v>
      </c>
    </row>
    <row r="10" spans="1:9" x14ac:dyDescent="0.25">
      <c r="A10" s="347"/>
      <c r="B10" s="462"/>
      <c r="C10" s="463" t="s">
        <v>243</v>
      </c>
      <c r="D10" s="346" t="s">
        <v>155</v>
      </c>
      <c r="E10" s="458">
        <v>1452</v>
      </c>
      <c r="F10" s="519">
        <v>1452</v>
      </c>
      <c r="G10" s="466">
        <f t="shared" si="0"/>
        <v>100</v>
      </c>
    </row>
    <row r="11" spans="1:9" ht="30" customHeight="1" x14ac:dyDescent="0.25">
      <c r="A11" s="347"/>
      <c r="B11" s="462"/>
      <c r="C11" s="464" t="s">
        <v>331</v>
      </c>
      <c r="D11" s="346" t="s">
        <v>155</v>
      </c>
      <c r="E11" s="458">
        <v>70</v>
      </c>
      <c r="F11" s="519">
        <v>80</v>
      </c>
      <c r="G11" s="466">
        <f t="shared" si="0"/>
        <v>114.28571428571429</v>
      </c>
    </row>
    <row r="12" spans="1:9" ht="26.25" x14ac:dyDescent="0.25">
      <c r="A12" s="347"/>
      <c r="B12" s="462"/>
      <c r="C12" s="464" t="s">
        <v>332</v>
      </c>
      <c r="D12" s="346" t="s">
        <v>155</v>
      </c>
      <c r="E12" s="458">
        <v>4000</v>
      </c>
      <c r="F12" s="519">
        <v>736</v>
      </c>
      <c r="G12" s="466">
        <f t="shared" si="0"/>
        <v>18.399999999999999</v>
      </c>
      <c r="H12" s="21"/>
    </row>
    <row r="13" spans="1:9" x14ac:dyDescent="0.25">
      <c r="A13" s="347"/>
      <c r="B13" s="462"/>
      <c r="C13" s="463" t="s">
        <v>283</v>
      </c>
      <c r="D13" s="346" t="s">
        <v>282</v>
      </c>
      <c r="E13" s="458">
        <v>3300</v>
      </c>
      <c r="F13" s="519">
        <v>0</v>
      </c>
      <c r="G13" s="466">
        <f t="shared" si="0"/>
        <v>0</v>
      </c>
      <c r="H13" s="21"/>
      <c r="I13" s="15"/>
    </row>
    <row r="14" spans="1:9" x14ac:dyDescent="0.25">
      <c r="A14" s="348" t="s">
        <v>214</v>
      </c>
      <c r="B14" s="579" t="s">
        <v>209</v>
      </c>
      <c r="C14" s="580"/>
      <c r="D14" s="177"/>
      <c r="E14" s="459">
        <f>E15</f>
        <v>500</v>
      </c>
      <c r="F14" s="520">
        <f>F15</f>
        <v>650</v>
      </c>
      <c r="G14" s="465">
        <f t="shared" si="0"/>
        <v>130</v>
      </c>
    </row>
    <row r="15" spans="1:9" ht="15.75" thickBot="1" x14ac:dyDescent="0.3">
      <c r="A15" s="349"/>
      <c r="B15" s="350"/>
      <c r="C15" s="351" t="s">
        <v>156</v>
      </c>
      <c r="D15" s="352" t="s">
        <v>157</v>
      </c>
      <c r="E15" s="353">
        <v>500</v>
      </c>
      <c r="F15" s="353">
        <v>650</v>
      </c>
      <c r="G15" s="467">
        <f t="shared" si="0"/>
        <v>130</v>
      </c>
    </row>
    <row r="16" spans="1:9" ht="16.5" thickBot="1" x14ac:dyDescent="0.3">
      <c r="A16" s="541" t="s">
        <v>16</v>
      </c>
      <c r="B16" s="542"/>
      <c r="C16" s="543"/>
      <c r="D16" s="133"/>
      <c r="E16" s="354">
        <f>E14+E7</f>
        <v>14619</v>
      </c>
      <c r="F16" s="354">
        <f>F14+F7</f>
        <v>8519</v>
      </c>
      <c r="G16" s="468">
        <f t="shared" si="0"/>
        <v>58.273479718174976</v>
      </c>
      <c r="H16" s="26"/>
    </row>
    <row r="17" spans="1:7" ht="15.75" x14ac:dyDescent="0.25">
      <c r="A17" s="12"/>
      <c r="B17" s="12"/>
      <c r="C17" s="12"/>
      <c r="D17" s="12"/>
      <c r="E17" s="29"/>
      <c r="F17" s="487"/>
      <c r="G17" s="41"/>
    </row>
    <row r="18" spans="1:7" s="14" customFormat="1" ht="12.75" x14ac:dyDescent="0.2">
      <c r="A18" s="11"/>
      <c r="B18" s="16"/>
      <c r="C18" s="16"/>
      <c r="D18" s="16"/>
      <c r="F18" s="521"/>
    </row>
    <row r="29" spans="1:7" ht="19.5" customHeight="1" x14ac:dyDescent="0.25"/>
    <row r="30" spans="1:7" ht="15.75" customHeight="1" x14ac:dyDescent="0.25"/>
    <row r="31" spans="1:7" ht="15" customHeight="1" x14ac:dyDescent="0.25"/>
    <row r="32" spans="1:7" ht="18" customHeight="1" x14ac:dyDescent="0.25"/>
    <row r="33" ht="15.75" customHeight="1" x14ac:dyDescent="0.25"/>
    <row r="34" ht="15.75" customHeight="1" x14ac:dyDescent="0.25"/>
    <row r="35" ht="15" customHeight="1" x14ac:dyDescent="0.25"/>
  </sheetData>
  <mergeCells count="3">
    <mergeCell ref="A1:D1"/>
    <mergeCell ref="B14:C14"/>
    <mergeCell ref="A16:C16"/>
  </mergeCells>
  <printOptions horizontalCentered="1"/>
  <pageMargins left="0.59055118110236227" right="0" top="0.39370078740157483" bottom="0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4"/>
  <sheetViews>
    <sheetView topLeftCell="A70" zoomScaleNormal="100" workbookViewId="0">
      <selection activeCell="F7" sqref="F7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5" width="14.7109375" customWidth="1"/>
    <col min="6" max="6" width="14.7109375" style="13" customWidth="1"/>
    <col min="7" max="7" width="14.7109375" customWidth="1"/>
    <col min="9" max="9" width="38.42578125" style="488" customWidth="1"/>
    <col min="10" max="15" width="9.140625" style="13"/>
  </cols>
  <sheetData>
    <row r="1" spans="1:15" s="53" customFormat="1" x14ac:dyDescent="0.25">
      <c r="F1" s="13"/>
      <c r="I1" s="488"/>
      <c r="J1" s="13"/>
      <c r="K1" s="13"/>
      <c r="L1" s="13"/>
      <c r="M1" s="13"/>
      <c r="N1" s="13"/>
      <c r="O1" s="13"/>
    </row>
    <row r="2" spans="1:15" ht="14.25" customHeight="1" thickBot="1" x14ac:dyDescent="0.3">
      <c r="A2" s="583" t="s">
        <v>158</v>
      </c>
      <c r="B2" s="583"/>
      <c r="C2" s="583"/>
      <c r="D2" s="583"/>
      <c r="E2" s="583"/>
      <c r="G2" s="17" t="s">
        <v>317</v>
      </c>
    </row>
    <row r="3" spans="1:15" ht="15" customHeight="1" x14ac:dyDescent="0.25">
      <c r="A3" s="313" t="s">
        <v>1</v>
      </c>
      <c r="B3" s="271" t="s">
        <v>2</v>
      </c>
      <c r="C3" s="272" t="s">
        <v>3</v>
      </c>
      <c r="D3" s="355"/>
      <c r="E3" s="55" t="s">
        <v>4</v>
      </c>
      <c r="F3" s="55" t="s">
        <v>225</v>
      </c>
      <c r="G3" s="58"/>
      <c r="H3" s="13"/>
    </row>
    <row r="4" spans="1:15" ht="15" customHeight="1" x14ac:dyDescent="0.25">
      <c r="A4" s="315" t="s">
        <v>5</v>
      </c>
      <c r="B4" s="274" t="s">
        <v>6</v>
      </c>
      <c r="C4" s="316" t="s">
        <v>7</v>
      </c>
      <c r="D4" s="276" t="s">
        <v>8</v>
      </c>
      <c r="E4" s="56" t="s">
        <v>249</v>
      </c>
      <c r="F4" s="56" t="s">
        <v>215</v>
      </c>
      <c r="G4" s="59" t="s">
        <v>343</v>
      </c>
    </row>
    <row r="5" spans="1:15" ht="15" customHeight="1" thickBot="1" x14ac:dyDescent="0.3">
      <c r="A5" s="317" t="s">
        <v>9</v>
      </c>
      <c r="B5" s="278" t="s">
        <v>10</v>
      </c>
      <c r="C5" s="279"/>
      <c r="D5" s="356"/>
      <c r="E5" s="57" t="s">
        <v>323</v>
      </c>
      <c r="F5" s="57" t="s">
        <v>342</v>
      </c>
      <c r="G5" s="59" t="s">
        <v>226</v>
      </c>
    </row>
    <row r="6" spans="1:15" ht="18.75" customHeight="1" x14ac:dyDescent="0.25">
      <c r="A6" s="357" t="s">
        <v>11</v>
      </c>
      <c r="B6" s="358"/>
      <c r="C6" s="359"/>
      <c r="D6" s="360"/>
      <c r="E6" s="361"/>
      <c r="F6" s="361"/>
      <c r="G6" s="470"/>
    </row>
    <row r="7" spans="1:15" ht="15" customHeight="1" x14ac:dyDescent="0.25">
      <c r="A7" s="362" t="s">
        <v>159</v>
      </c>
      <c r="B7" s="588" t="s">
        <v>160</v>
      </c>
      <c r="C7" s="589"/>
      <c r="D7" s="363"/>
      <c r="E7" s="62">
        <f>E8+E22</f>
        <v>225830</v>
      </c>
      <c r="F7" s="62">
        <f>F8+F22</f>
        <v>237340</v>
      </c>
      <c r="G7" s="425">
        <f t="shared" ref="G7:G33" si="0">(F7*100)/E7</f>
        <v>105.09675419563388</v>
      </c>
    </row>
    <row r="8" spans="1:15" ht="15" customHeight="1" x14ac:dyDescent="0.25">
      <c r="A8" s="362"/>
      <c r="B8" s="176"/>
      <c r="C8" s="364"/>
      <c r="D8" s="363" t="s">
        <v>161</v>
      </c>
      <c r="E8" s="62">
        <f>SUM(E9:E21)</f>
        <v>205738</v>
      </c>
      <c r="F8" s="62">
        <f>SUM(F9:F21)</f>
        <v>216813</v>
      </c>
      <c r="G8" s="425">
        <f t="shared" si="0"/>
        <v>105.38306000836015</v>
      </c>
      <c r="I8" s="489"/>
      <c r="K8" s="440"/>
      <c r="L8" s="500"/>
    </row>
    <row r="9" spans="1:15" ht="15" customHeight="1" x14ac:dyDescent="0.25">
      <c r="A9" s="365"/>
      <c r="B9" s="366"/>
      <c r="C9" s="367"/>
      <c r="D9" s="368" t="s">
        <v>162</v>
      </c>
      <c r="E9" s="369">
        <v>141100</v>
      </c>
      <c r="F9" s="369">
        <v>148540</v>
      </c>
      <c r="G9" s="426">
        <f t="shared" si="0"/>
        <v>105.27285613040397</v>
      </c>
      <c r="I9" s="489"/>
      <c r="L9" s="440"/>
    </row>
    <row r="10" spans="1:15" x14ac:dyDescent="0.25">
      <c r="A10" s="365"/>
      <c r="B10" s="366"/>
      <c r="C10" s="367"/>
      <c r="D10" s="368" t="s">
        <v>163</v>
      </c>
      <c r="E10" s="369">
        <v>7480</v>
      </c>
      <c r="F10" s="369">
        <v>9000</v>
      </c>
      <c r="G10" s="426">
        <f t="shared" si="0"/>
        <v>120.32085561497327</v>
      </c>
      <c r="I10" s="489"/>
      <c r="L10" s="440"/>
    </row>
    <row r="11" spans="1:15" ht="15" customHeight="1" x14ac:dyDescent="0.25">
      <c r="A11" s="365"/>
      <c r="B11" s="370" t="s">
        <v>224</v>
      </c>
      <c r="C11" s="367" t="s">
        <v>164</v>
      </c>
      <c r="D11" s="368" t="s">
        <v>165</v>
      </c>
      <c r="E11" s="369">
        <v>281</v>
      </c>
      <c r="F11" s="369">
        <v>281</v>
      </c>
      <c r="G11" s="426">
        <f t="shared" si="0"/>
        <v>100</v>
      </c>
      <c r="I11" s="489"/>
      <c r="L11" s="440"/>
    </row>
    <row r="12" spans="1:15" ht="15" customHeight="1" x14ac:dyDescent="0.25">
      <c r="A12" s="365"/>
      <c r="B12" s="366"/>
      <c r="C12" s="367"/>
      <c r="D12" s="368" t="s">
        <v>166</v>
      </c>
      <c r="E12" s="369">
        <v>600</v>
      </c>
      <c r="F12" s="369">
        <v>600</v>
      </c>
      <c r="G12" s="426">
        <f t="shared" si="0"/>
        <v>100</v>
      </c>
      <c r="I12" s="489"/>
      <c r="L12" s="440"/>
    </row>
    <row r="13" spans="1:15" ht="15" customHeight="1" x14ac:dyDescent="0.25">
      <c r="A13" s="365"/>
      <c r="B13" s="366"/>
      <c r="C13" s="367"/>
      <c r="D13" s="368" t="s">
        <v>167</v>
      </c>
      <c r="E13" s="369">
        <v>37000</v>
      </c>
      <c r="F13" s="369">
        <v>38845</v>
      </c>
      <c r="G13" s="426">
        <f t="shared" si="0"/>
        <v>104.98648648648648</v>
      </c>
      <c r="I13" s="489"/>
      <c r="L13" s="440"/>
    </row>
    <row r="14" spans="1:15" ht="15" customHeight="1" x14ac:dyDescent="0.25">
      <c r="A14" s="365"/>
      <c r="B14" s="366"/>
      <c r="C14" s="367"/>
      <c r="D14" s="368" t="s">
        <v>168</v>
      </c>
      <c r="E14" s="369">
        <v>900</v>
      </c>
      <c r="F14" s="369">
        <v>990</v>
      </c>
      <c r="G14" s="426">
        <f t="shared" si="0"/>
        <v>110</v>
      </c>
      <c r="I14" s="489"/>
      <c r="L14" s="440"/>
    </row>
    <row r="15" spans="1:15" ht="15" customHeight="1" x14ac:dyDescent="0.25">
      <c r="A15" s="365"/>
      <c r="B15" s="366"/>
      <c r="C15" s="367"/>
      <c r="D15" s="368" t="s">
        <v>169</v>
      </c>
      <c r="E15" s="369">
        <v>13400</v>
      </c>
      <c r="F15" s="369">
        <v>14070</v>
      </c>
      <c r="G15" s="426">
        <f t="shared" si="0"/>
        <v>105</v>
      </c>
      <c r="I15" s="490"/>
      <c r="L15" s="440"/>
    </row>
    <row r="16" spans="1:15" ht="15" customHeight="1" x14ac:dyDescent="0.25">
      <c r="A16" s="365"/>
      <c r="B16" s="366"/>
      <c r="C16" s="367"/>
      <c r="D16" s="368" t="s">
        <v>170</v>
      </c>
      <c r="E16" s="369">
        <v>700</v>
      </c>
      <c r="F16" s="369">
        <v>700</v>
      </c>
      <c r="G16" s="426">
        <f t="shared" si="0"/>
        <v>100</v>
      </c>
      <c r="L16" s="440"/>
    </row>
    <row r="17" spans="1:15" ht="15" customHeight="1" x14ac:dyDescent="0.25">
      <c r="A17" s="365"/>
      <c r="B17" s="366"/>
      <c r="C17" s="367"/>
      <c r="D17" s="368" t="s">
        <v>114</v>
      </c>
      <c r="E17" s="369">
        <v>1700</v>
      </c>
      <c r="F17" s="369">
        <v>1413</v>
      </c>
      <c r="G17" s="426">
        <f t="shared" si="0"/>
        <v>83.117647058823536</v>
      </c>
      <c r="L17" s="440"/>
    </row>
    <row r="18" spans="1:15" ht="15" customHeight="1" x14ac:dyDescent="0.25">
      <c r="A18" s="584"/>
      <c r="B18" s="592"/>
      <c r="C18" s="590"/>
      <c r="D18" s="371" t="s">
        <v>200</v>
      </c>
      <c r="E18" s="586">
        <v>427</v>
      </c>
      <c r="F18" s="586">
        <v>189</v>
      </c>
      <c r="G18" s="581">
        <f t="shared" si="0"/>
        <v>44.26229508196721</v>
      </c>
      <c r="L18" s="440"/>
    </row>
    <row r="19" spans="1:15" ht="15" customHeight="1" x14ac:dyDescent="0.25">
      <c r="A19" s="585"/>
      <c r="B19" s="593"/>
      <c r="C19" s="591"/>
      <c r="D19" s="372" t="s">
        <v>201</v>
      </c>
      <c r="E19" s="587"/>
      <c r="F19" s="587"/>
      <c r="G19" s="582"/>
      <c r="L19" s="440"/>
    </row>
    <row r="20" spans="1:15" ht="15" customHeight="1" x14ac:dyDescent="0.25">
      <c r="A20" s="365"/>
      <c r="B20" s="366"/>
      <c r="C20" s="367" t="s">
        <v>164</v>
      </c>
      <c r="D20" s="368" t="s">
        <v>263</v>
      </c>
      <c r="E20" s="369">
        <v>50</v>
      </c>
      <c r="F20" s="369">
        <v>50</v>
      </c>
      <c r="G20" s="426">
        <f t="shared" si="0"/>
        <v>100</v>
      </c>
      <c r="L20" s="440"/>
    </row>
    <row r="21" spans="1:15" ht="15" customHeight="1" x14ac:dyDescent="0.25">
      <c r="A21" s="365"/>
      <c r="B21" s="366"/>
      <c r="C21" s="367" t="s">
        <v>164</v>
      </c>
      <c r="D21" s="368" t="s">
        <v>171</v>
      </c>
      <c r="E21" s="369">
        <v>2100</v>
      </c>
      <c r="F21" s="369">
        <v>2135</v>
      </c>
      <c r="G21" s="426">
        <f t="shared" si="0"/>
        <v>101.66666666666667</v>
      </c>
      <c r="L21" s="440"/>
    </row>
    <row r="22" spans="1:15" ht="15" customHeight="1" x14ac:dyDescent="0.25">
      <c r="A22" s="362"/>
      <c r="B22" s="176"/>
      <c r="C22" s="364"/>
      <c r="D22" s="363" t="s">
        <v>172</v>
      </c>
      <c r="E22" s="62">
        <f>SUM(E23:E29)</f>
        <v>20092</v>
      </c>
      <c r="F22" s="62">
        <f>SUM(F23:F29)</f>
        <v>20527</v>
      </c>
      <c r="G22" s="425">
        <f t="shared" si="0"/>
        <v>102.16504081226358</v>
      </c>
      <c r="K22" s="440"/>
    </row>
    <row r="23" spans="1:15" ht="15" customHeight="1" x14ac:dyDescent="0.25">
      <c r="A23" s="365"/>
      <c r="B23" s="366"/>
      <c r="C23" s="374"/>
      <c r="D23" s="368" t="s">
        <v>173</v>
      </c>
      <c r="E23" s="369">
        <v>15692</v>
      </c>
      <c r="F23" s="369">
        <v>16064</v>
      </c>
      <c r="G23" s="426">
        <f t="shared" si="0"/>
        <v>102.37063471832781</v>
      </c>
    </row>
    <row r="24" spans="1:15" s="33" customFormat="1" ht="15" customHeight="1" x14ac:dyDescent="0.25">
      <c r="A24" s="365"/>
      <c r="B24" s="366"/>
      <c r="C24" s="374" t="s">
        <v>296</v>
      </c>
      <c r="D24" s="368" t="s">
        <v>297</v>
      </c>
      <c r="E24" s="369">
        <v>60</v>
      </c>
      <c r="F24" s="369">
        <v>60</v>
      </c>
      <c r="G24" s="426">
        <f t="shared" si="0"/>
        <v>100</v>
      </c>
      <c r="I24" s="488"/>
      <c r="J24" s="13"/>
      <c r="K24" s="13"/>
      <c r="L24" s="13"/>
      <c r="M24" s="13"/>
      <c r="N24" s="13"/>
      <c r="O24" s="13"/>
    </row>
    <row r="25" spans="1:15" ht="15" customHeight="1" x14ac:dyDescent="0.25">
      <c r="A25" s="365"/>
      <c r="B25" s="366"/>
      <c r="C25" s="374"/>
      <c r="D25" s="368" t="s">
        <v>167</v>
      </c>
      <c r="E25" s="369">
        <v>2743</v>
      </c>
      <c r="F25" s="369">
        <v>2789</v>
      </c>
      <c r="G25" s="426">
        <f t="shared" si="0"/>
        <v>101.6769959897922</v>
      </c>
    </row>
    <row r="26" spans="1:15" ht="15" customHeight="1" x14ac:dyDescent="0.25">
      <c r="A26" s="365"/>
      <c r="B26" s="366"/>
      <c r="C26" s="374"/>
      <c r="D26" s="368" t="s">
        <v>168</v>
      </c>
      <c r="E26" s="369">
        <v>15</v>
      </c>
      <c r="F26" s="369">
        <v>15</v>
      </c>
      <c r="G26" s="426">
        <f t="shared" si="0"/>
        <v>100</v>
      </c>
    </row>
    <row r="27" spans="1:15" ht="15" customHeight="1" x14ac:dyDescent="0.25">
      <c r="A27" s="365"/>
      <c r="B27" s="366"/>
      <c r="C27" s="374"/>
      <c r="D27" s="368" t="s">
        <v>169</v>
      </c>
      <c r="E27" s="369">
        <v>1437</v>
      </c>
      <c r="F27" s="369">
        <v>1454</v>
      </c>
      <c r="G27" s="426">
        <f t="shared" si="0"/>
        <v>101.1830201809325</v>
      </c>
    </row>
    <row r="28" spans="1:15" ht="15" customHeight="1" x14ac:dyDescent="0.25">
      <c r="A28" s="365"/>
      <c r="B28" s="366"/>
      <c r="C28" s="367" t="s">
        <v>164</v>
      </c>
      <c r="D28" s="368" t="s">
        <v>174</v>
      </c>
      <c r="E28" s="369">
        <v>84</v>
      </c>
      <c r="F28" s="369">
        <v>84</v>
      </c>
      <c r="G28" s="426">
        <f t="shared" si="0"/>
        <v>100</v>
      </c>
    </row>
    <row r="29" spans="1:15" ht="15" customHeight="1" x14ac:dyDescent="0.25">
      <c r="A29" s="365"/>
      <c r="B29" s="370" t="s">
        <v>223</v>
      </c>
      <c r="C29" s="367" t="s">
        <v>234</v>
      </c>
      <c r="D29" s="368" t="s">
        <v>199</v>
      </c>
      <c r="E29" s="369">
        <v>61</v>
      </c>
      <c r="F29" s="369">
        <v>61</v>
      </c>
      <c r="G29" s="426">
        <f t="shared" si="0"/>
        <v>100</v>
      </c>
    </row>
    <row r="30" spans="1:15" ht="15" customHeight="1" x14ac:dyDescent="0.25">
      <c r="A30" s="365"/>
      <c r="B30" s="370"/>
      <c r="C30" s="367"/>
      <c r="D30" s="368"/>
      <c r="E30" s="373"/>
      <c r="F30" s="373"/>
      <c r="G30" s="426"/>
    </row>
    <row r="31" spans="1:15" ht="15" customHeight="1" x14ac:dyDescent="0.25">
      <c r="A31" s="362" t="s">
        <v>285</v>
      </c>
      <c r="B31" s="588" t="s">
        <v>284</v>
      </c>
      <c r="C31" s="589"/>
      <c r="D31" s="363" t="s">
        <v>161</v>
      </c>
      <c r="E31" s="62">
        <f>E32+E33</f>
        <v>194</v>
      </c>
      <c r="F31" s="62">
        <f>F32+F33</f>
        <v>194</v>
      </c>
      <c r="G31" s="425">
        <f t="shared" si="0"/>
        <v>100</v>
      </c>
      <c r="H31" s="31"/>
      <c r="I31" s="491"/>
      <c r="K31" s="440"/>
    </row>
    <row r="32" spans="1:15" ht="15" customHeight="1" x14ac:dyDescent="0.25">
      <c r="A32" s="365"/>
      <c r="B32" s="375"/>
      <c r="C32" s="367"/>
      <c r="D32" s="376" t="s">
        <v>103</v>
      </c>
      <c r="E32" s="369">
        <v>14</v>
      </c>
      <c r="F32" s="369">
        <v>14</v>
      </c>
      <c r="G32" s="426">
        <f t="shared" si="0"/>
        <v>100</v>
      </c>
      <c r="H32" s="31"/>
      <c r="I32" s="491"/>
    </row>
    <row r="33" spans="1:15" ht="15" customHeight="1" thickBot="1" x14ac:dyDescent="0.3">
      <c r="A33" s="377"/>
      <c r="B33" s="378" t="s">
        <v>203</v>
      </c>
      <c r="C33" s="379" t="s">
        <v>267</v>
      </c>
      <c r="D33" s="380" t="s">
        <v>176</v>
      </c>
      <c r="E33" s="381">
        <v>180</v>
      </c>
      <c r="F33" s="381">
        <v>180</v>
      </c>
      <c r="G33" s="427">
        <f t="shared" si="0"/>
        <v>100</v>
      </c>
      <c r="H33" s="34"/>
      <c r="I33" s="491"/>
    </row>
    <row r="34" spans="1:15" s="31" customFormat="1" ht="12.75" customHeight="1" x14ac:dyDescent="0.25">
      <c r="A34" s="382"/>
      <c r="B34" s="383"/>
      <c r="C34" s="384"/>
      <c r="D34" s="385"/>
      <c r="E34" s="386"/>
      <c r="F34" s="13"/>
      <c r="I34" s="491"/>
      <c r="J34" s="13"/>
      <c r="K34" s="13"/>
      <c r="L34" s="13"/>
      <c r="M34" s="13"/>
      <c r="N34" s="13"/>
      <c r="O34" s="13"/>
    </row>
    <row r="35" spans="1:15" s="31" customFormat="1" ht="12.75" customHeight="1" x14ac:dyDescent="0.25">
      <c r="A35" s="382"/>
      <c r="B35" s="383"/>
      <c r="C35" s="384"/>
      <c r="D35" s="385"/>
      <c r="E35" s="386"/>
      <c r="F35" s="13"/>
      <c r="I35" s="491"/>
      <c r="J35" s="13"/>
      <c r="K35" s="13"/>
      <c r="L35" s="13"/>
      <c r="M35" s="13"/>
      <c r="N35" s="13"/>
      <c r="O35" s="13"/>
    </row>
    <row r="36" spans="1:15" s="31" customFormat="1" ht="12.75" customHeight="1" x14ac:dyDescent="0.25">
      <c r="A36" s="382"/>
      <c r="B36" s="383"/>
      <c r="C36" s="384"/>
      <c r="D36" s="385"/>
      <c r="E36" s="386"/>
      <c r="F36" s="13"/>
      <c r="I36" s="491"/>
      <c r="J36" s="13"/>
      <c r="K36" s="13"/>
      <c r="L36" s="13"/>
      <c r="M36" s="13"/>
      <c r="N36" s="13"/>
      <c r="O36" s="13"/>
    </row>
    <row r="37" spans="1:15" s="31" customFormat="1" ht="12.75" customHeight="1" x14ac:dyDescent="0.25">
      <c r="A37" s="382"/>
      <c r="B37" s="383"/>
      <c r="C37" s="384"/>
      <c r="D37" s="385"/>
      <c r="E37" s="386"/>
      <c r="F37" s="13"/>
      <c r="I37" s="491"/>
      <c r="J37" s="13"/>
      <c r="K37" s="13"/>
      <c r="L37" s="13"/>
      <c r="M37" s="13"/>
      <c r="N37" s="13"/>
      <c r="O37" s="13"/>
    </row>
    <row r="38" spans="1:15" s="31" customFormat="1" ht="48" customHeight="1" x14ac:dyDescent="0.25">
      <c r="A38" s="382"/>
      <c r="B38" s="383"/>
      <c r="C38" s="384"/>
      <c r="D38" s="385"/>
      <c r="E38" s="386"/>
      <c r="F38" s="13"/>
      <c r="I38" s="491"/>
      <c r="J38" s="13"/>
      <c r="K38" s="13"/>
      <c r="L38" s="13"/>
      <c r="M38" s="13"/>
      <c r="N38" s="13"/>
      <c r="O38" s="13"/>
    </row>
    <row r="39" spans="1:15" s="31" customFormat="1" ht="12.75" customHeight="1" x14ac:dyDescent="0.25">
      <c r="A39" s="382"/>
      <c r="B39" s="383"/>
      <c r="C39" s="384"/>
      <c r="D39" s="385"/>
      <c r="E39" s="386"/>
      <c r="F39" s="13"/>
      <c r="I39" s="491"/>
      <c r="J39" s="13"/>
      <c r="K39" s="13"/>
      <c r="L39" s="13"/>
      <c r="M39" s="13"/>
      <c r="N39" s="13"/>
      <c r="O39" s="13"/>
    </row>
    <row r="40" spans="1:15" s="31" customFormat="1" ht="12.75" customHeight="1" x14ac:dyDescent="0.25">
      <c r="A40" s="382"/>
      <c r="B40" s="383"/>
      <c r="C40" s="384"/>
      <c r="D40" s="385"/>
      <c r="E40" s="386"/>
      <c r="F40" s="13"/>
      <c r="I40" s="491"/>
      <c r="J40" s="13"/>
      <c r="K40" s="13"/>
      <c r="L40" s="13"/>
      <c r="M40" s="13"/>
      <c r="N40" s="13"/>
      <c r="O40" s="13"/>
    </row>
    <row r="41" spans="1:15" s="31" customFormat="1" ht="12.75" customHeight="1" x14ac:dyDescent="0.25">
      <c r="A41" s="382"/>
      <c r="B41" s="383"/>
      <c r="C41" s="384"/>
      <c r="D41" s="385"/>
      <c r="E41" s="386"/>
      <c r="F41" s="13"/>
      <c r="I41" s="491"/>
      <c r="J41" s="13"/>
      <c r="K41" s="13"/>
      <c r="L41" s="13"/>
      <c r="M41" s="13"/>
      <c r="N41" s="13"/>
      <c r="O41" s="13"/>
    </row>
    <row r="42" spans="1:15" s="31" customFormat="1" ht="12.75" customHeight="1" x14ac:dyDescent="0.25">
      <c r="A42" s="382"/>
      <c r="B42" s="383"/>
      <c r="C42" s="384"/>
      <c r="D42" s="385"/>
      <c r="E42" s="386"/>
      <c r="F42" s="13"/>
      <c r="I42" s="491"/>
      <c r="J42" s="13"/>
      <c r="K42" s="13"/>
      <c r="L42" s="13"/>
      <c r="M42" s="13"/>
      <c r="N42" s="13"/>
      <c r="O42" s="13"/>
    </row>
    <row r="43" spans="1:15" s="31" customFormat="1" ht="12.75" customHeight="1" x14ac:dyDescent="0.25">
      <c r="A43" s="382"/>
      <c r="B43" s="383"/>
      <c r="C43" s="384"/>
      <c r="D43" s="385"/>
      <c r="E43" s="386"/>
      <c r="F43" s="13"/>
      <c r="I43" s="491"/>
      <c r="J43" s="13"/>
      <c r="K43" s="13"/>
      <c r="L43" s="13"/>
      <c r="M43" s="13"/>
      <c r="N43" s="13"/>
      <c r="O43" s="13"/>
    </row>
    <row r="44" spans="1:15" s="31" customFormat="1" ht="12.75" customHeight="1" x14ac:dyDescent="0.25">
      <c r="A44" s="382"/>
      <c r="B44" s="383"/>
      <c r="C44" s="384"/>
      <c r="D44" s="385"/>
      <c r="E44" s="386"/>
      <c r="F44" s="13"/>
      <c r="I44" s="491"/>
      <c r="J44" s="13"/>
      <c r="K44" s="13"/>
      <c r="L44" s="13"/>
      <c r="M44" s="13"/>
      <c r="N44" s="13"/>
      <c r="O44" s="13"/>
    </row>
    <row r="45" spans="1:15" s="31" customFormat="1" ht="12.75" customHeight="1" x14ac:dyDescent="0.25">
      <c r="A45" s="382"/>
      <c r="B45" s="383"/>
      <c r="C45" s="384"/>
      <c r="D45" s="385"/>
      <c r="E45" s="386"/>
      <c r="F45" s="13"/>
      <c r="I45" s="491"/>
      <c r="J45" s="13"/>
      <c r="K45" s="13"/>
      <c r="L45" s="13"/>
      <c r="M45" s="13"/>
      <c r="N45" s="13"/>
      <c r="O45" s="13"/>
    </row>
    <row r="46" spans="1:15" s="31" customFormat="1" ht="12.75" customHeight="1" x14ac:dyDescent="0.25">
      <c r="A46" s="382"/>
      <c r="B46" s="383"/>
      <c r="C46" s="384"/>
      <c r="D46" s="385"/>
      <c r="E46" s="386"/>
      <c r="F46" s="13"/>
      <c r="I46" s="491"/>
      <c r="J46" s="13"/>
      <c r="K46" s="13"/>
      <c r="L46" s="13"/>
      <c r="M46" s="13"/>
      <c r="N46" s="13"/>
      <c r="O46" s="13"/>
    </row>
    <row r="47" spans="1:15" s="31" customFormat="1" ht="12.75" customHeight="1" x14ac:dyDescent="0.25">
      <c r="A47" s="382"/>
      <c r="B47" s="383"/>
      <c r="C47" s="384"/>
      <c r="D47" s="385"/>
      <c r="E47" s="386"/>
      <c r="F47" s="13"/>
      <c r="I47" s="491"/>
      <c r="J47" s="13"/>
      <c r="K47" s="13"/>
      <c r="L47" s="13"/>
      <c r="M47" s="13"/>
      <c r="N47" s="13"/>
      <c r="O47" s="13"/>
    </row>
    <row r="48" spans="1:15" s="31" customFormat="1" ht="12.75" customHeight="1" thickBot="1" x14ac:dyDescent="0.3">
      <c r="A48" s="382"/>
      <c r="B48" s="383"/>
      <c r="C48" s="384"/>
      <c r="D48" s="385"/>
      <c r="E48" s="387"/>
      <c r="F48" s="387"/>
      <c r="G48" s="17" t="s">
        <v>318</v>
      </c>
      <c r="I48" s="491"/>
      <c r="J48" s="13"/>
      <c r="K48" s="13"/>
      <c r="L48" s="13"/>
      <c r="M48" s="13"/>
      <c r="N48" s="13"/>
      <c r="O48" s="13"/>
    </row>
    <row r="49" spans="1:11" ht="15" customHeight="1" x14ac:dyDescent="0.25">
      <c r="A49" s="313" t="s">
        <v>1</v>
      </c>
      <c r="B49" s="271" t="s">
        <v>2</v>
      </c>
      <c r="C49" s="272" t="s">
        <v>3</v>
      </c>
      <c r="D49" s="355"/>
      <c r="E49" s="55" t="s">
        <v>4</v>
      </c>
      <c r="F49" s="55" t="s">
        <v>225</v>
      </c>
      <c r="G49" s="58"/>
    </row>
    <row r="50" spans="1:11" ht="15" customHeight="1" x14ac:dyDescent="0.25">
      <c r="A50" s="315" t="s">
        <v>5</v>
      </c>
      <c r="B50" s="274" t="s">
        <v>6</v>
      </c>
      <c r="C50" s="316" t="s">
        <v>7</v>
      </c>
      <c r="D50" s="276" t="s">
        <v>8</v>
      </c>
      <c r="E50" s="56" t="s">
        <v>249</v>
      </c>
      <c r="F50" s="56" t="s">
        <v>215</v>
      </c>
      <c r="G50" s="59" t="s">
        <v>343</v>
      </c>
    </row>
    <row r="51" spans="1:11" ht="15" customHeight="1" thickBot="1" x14ac:dyDescent="0.3">
      <c r="A51" s="317" t="s">
        <v>9</v>
      </c>
      <c r="B51" s="278" t="s">
        <v>10</v>
      </c>
      <c r="C51" s="279"/>
      <c r="D51" s="356"/>
      <c r="E51" s="57" t="s">
        <v>323</v>
      </c>
      <c r="F51" s="57" t="s">
        <v>342</v>
      </c>
      <c r="G51" s="60" t="s">
        <v>226</v>
      </c>
    </row>
    <row r="52" spans="1:11" s="13" customFormat="1" ht="15" customHeight="1" x14ac:dyDescent="0.25">
      <c r="A52" s="362" t="s">
        <v>202</v>
      </c>
      <c r="B52" s="388" t="s">
        <v>141</v>
      </c>
      <c r="C52" s="389"/>
      <c r="D52" s="363"/>
      <c r="E52" s="62">
        <f>E53+E56</f>
        <v>40999</v>
      </c>
      <c r="F52" s="62">
        <f>F53+F56</f>
        <v>45454</v>
      </c>
      <c r="G52" s="484">
        <f t="shared" ref="G52:G79" si="1">(F52*100)/E52</f>
        <v>110.8661186858216</v>
      </c>
      <c r="I52" s="492"/>
      <c r="K52" s="440"/>
    </row>
    <row r="53" spans="1:11" s="13" customFormat="1" ht="15" customHeight="1" x14ac:dyDescent="0.25">
      <c r="A53" s="362"/>
      <c r="B53" s="388"/>
      <c r="C53" s="388"/>
      <c r="D53" s="363" t="s">
        <v>161</v>
      </c>
      <c r="E53" s="62">
        <f>E54+E55</f>
        <v>1050</v>
      </c>
      <c r="F53" s="62">
        <f>F54+F55</f>
        <v>1050</v>
      </c>
      <c r="G53" s="425">
        <f t="shared" si="1"/>
        <v>100</v>
      </c>
      <c r="I53" s="492"/>
    </row>
    <row r="54" spans="1:11" s="13" customFormat="1" ht="15" customHeight="1" x14ac:dyDescent="0.25">
      <c r="A54" s="390"/>
      <c r="B54" s="391">
        <v>931</v>
      </c>
      <c r="C54" s="392"/>
      <c r="D54" s="334" t="s">
        <v>116</v>
      </c>
      <c r="E54" s="369">
        <v>700</v>
      </c>
      <c r="F54" s="369">
        <v>700</v>
      </c>
      <c r="G54" s="426">
        <f t="shared" si="1"/>
        <v>100</v>
      </c>
      <c r="H54" s="23"/>
      <c r="I54" s="492"/>
    </row>
    <row r="55" spans="1:11" s="13" customFormat="1" ht="15" customHeight="1" x14ac:dyDescent="0.25">
      <c r="A55" s="393"/>
      <c r="B55" s="394">
        <v>931</v>
      </c>
      <c r="C55" s="395"/>
      <c r="D55" s="376" t="s">
        <v>103</v>
      </c>
      <c r="E55" s="369">
        <v>350</v>
      </c>
      <c r="F55" s="369">
        <v>350</v>
      </c>
      <c r="G55" s="426">
        <f t="shared" si="1"/>
        <v>100</v>
      </c>
      <c r="I55" s="492"/>
    </row>
    <row r="56" spans="1:11" ht="15" customHeight="1" x14ac:dyDescent="0.25">
      <c r="A56" s="396"/>
      <c r="B56" s="397"/>
      <c r="C56" s="398" t="s">
        <v>207</v>
      </c>
      <c r="D56" s="399" t="s">
        <v>161</v>
      </c>
      <c r="E56" s="400">
        <f>SUM(E57:E79)</f>
        <v>39949</v>
      </c>
      <c r="F56" s="400">
        <f>SUM(F57:F79)</f>
        <v>44404</v>
      </c>
      <c r="G56" s="431">
        <f t="shared" si="1"/>
        <v>111.15171844101229</v>
      </c>
    </row>
    <row r="57" spans="1:11" ht="15" customHeight="1" x14ac:dyDescent="0.25">
      <c r="A57" s="365"/>
      <c r="B57" s="375"/>
      <c r="C57" s="374" t="s">
        <v>111</v>
      </c>
      <c r="D57" s="368" t="s">
        <v>177</v>
      </c>
      <c r="E57" s="369">
        <v>20</v>
      </c>
      <c r="F57" s="369">
        <v>20</v>
      </c>
      <c r="G57" s="451">
        <f t="shared" si="1"/>
        <v>100</v>
      </c>
    </row>
    <row r="58" spans="1:11" ht="15" customHeight="1" x14ac:dyDescent="0.25">
      <c r="A58" s="365"/>
      <c r="B58" s="375"/>
      <c r="C58" s="374" t="s">
        <v>111</v>
      </c>
      <c r="D58" s="368" t="s">
        <v>112</v>
      </c>
      <c r="E58" s="369">
        <v>85</v>
      </c>
      <c r="F58" s="369">
        <v>90</v>
      </c>
      <c r="G58" s="451">
        <f t="shared" si="1"/>
        <v>105.88235294117646</v>
      </c>
    </row>
    <row r="59" spans="1:11" ht="15" customHeight="1" x14ac:dyDescent="0.25">
      <c r="A59" s="365"/>
      <c r="B59" s="375"/>
      <c r="C59" s="374" t="s">
        <v>111</v>
      </c>
      <c r="D59" s="368" t="s">
        <v>147</v>
      </c>
      <c r="E59" s="369">
        <v>200</v>
      </c>
      <c r="F59" s="369">
        <v>200</v>
      </c>
      <c r="G59" s="451">
        <f t="shared" si="1"/>
        <v>100</v>
      </c>
    </row>
    <row r="60" spans="1:11" ht="15" customHeight="1" x14ac:dyDescent="0.25">
      <c r="A60" s="365"/>
      <c r="B60" s="375"/>
      <c r="C60" s="374"/>
      <c r="D60" s="368" t="s">
        <v>148</v>
      </c>
      <c r="E60" s="369">
        <v>2300</v>
      </c>
      <c r="F60" s="369">
        <v>2300</v>
      </c>
      <c r="G60" s="451">
        <f t="shared" si="1"/>
        <v>100</v>
      </c>
    </row>
    <row r="61" spans="1:11" ht="15" customHeight="1" x14ac:dyDescent="0.25">
      <c r="A61" s="365"/>
      <c r="B61" s="375"/>
      <c r="C61" s="374"/>
      <c r="D61" s="368" t="s">
        <v>178</v>
      </c>
      <c r="E61" s="369">
        <v>0</v>
      </c>
      <c r="F61" s="369">
        <v>0</v>
      </c>
      <c r="G61" s="524" t="s">
        <v>337</v>
      </c>
    </row>
    <row r="62" spans="1:11" ht="15" customHeight="1" x14ac:dyDescent="0.25">
      <c r="A62" s="365"/>
      <c r="B62" s="375"/>
      <c r="C62" s="374"/>
      <c r="D62" s="368" t="s">
        <v>179</v>
      </c>
      <c r="E62" s="369">
        <v>900</v>
      </c>
      <c r="F62" s="369">
        <v>850</v>
      </c>
      <c r="G62" s="451">
        <f t="shared" si="1"/>
        <v>94.444444444444443</v>
      </c>
    </row>
    <row r="63" spans="1:11" ht="15" customHeight="1" x14ac:dyDescent="0.25">
      <c r="A63" s="365"/>
      <c r="B63" s="375"/>
      <c r="C63" s="374"/>
      <c r="D63" s="368" t="s">
        <v>180</v>
      </c>
      <c r="E63" s="369">
        <v>400</v>
      </c>
      <c r="F63" s="369">
        <v>450</v>
      </c>
      <c r="G63" s="451">
        <f t="shared" si="1"/>
        <v>112.5</v>
      </c>
    </row>
    <row r="64" spans="1:11" ht="15" customHeight="1" x14ac:dyDescent="0.25">
      <c r="A64" s="365"/>
      <c r="B64" s="375"/>
      <c r="C64" s="374"/>
      <c r="D64" s="368" t="s">
        <v>181</v>
      </c>
      <c r="E64" s="369">
        <v>2500</v>
      </c>
      <c r="F64" s="369">
        <v>2500</v>
      </c>
      <c r="G64" s="451">
        <f t="shared" si="1"/>
        <v>100</v>
      </c>
    </row>
    <row r="65" spans="1:11" ht="15" customHeight="1" x14ac:dyDescent="0.25">
      <c r="A65" s="365"/>
      <c r="B65" s="375"/>
      <c r="C65" s="374"/>
      <c r="D65" s="368" t="s">
        <v>152</v>
      </c>
      <c r="E65" s="369">
        <v>3950</v>
      </c>
      <c r="F65" s="369">
        <v>4250</v>
      </c>
      <c r="G65" s="451">
        <f t="shared" si="1"/>
        <v>107.59493670886076</v>
      </c>
    </row>
    <row r="66" spans="1:11" ht="15" customHeight="1" x14ac:dyDescent="0.25">
      <c r="A66" s="365"/>
      <c r="B66" s="375"/>
      <c r="C66" s="374"/>
      <c r="D66" s="368" t="s">
        <v>182</v>
      </c>
      <c r="E66" s="369">
        <v>260</v>
      </c>
      <c r="F66" s="369">
        <v>280</v>
      </c>
      <c r="G66" s="451">
        <f t="shared" si="1"/>
        <v>107.69230769230769</v>
      </c>
    </row>
    <row r="67" spans="1:11" ht="15" customHeight="1" x14ac:dyDescent="0.25">
      <c r="A67" s="365"/>
      <c r="B67" s="375"/>
      <c r="C67" s="374"/>
      <c r="D67" s="401" t="s">
        <v>183</v>
      </c>
      <c r="E67" s="369">
        <v>3500</v>
      </c>
      <c r="F67" s="369">
        <v>4500</v>
      </c>
      <c r="G67" s="451">
        <f t="shared" si="1"/>
        <v>128.57142857142858</v>
      </c>
    </row>
    <row r="68" spans="1:11" ht="15" customHeight="1" x14ac:dyDescent="0.25">
      <c r="A68" s="365"/>
      <c r="B68" s="375"/>
      <c r="C68" s="374"/>
      <c r="D68" s="368" t="s">
        <v>184</v>
      </c>
      <c r="E68" s="369">
        <v>800</v>
      </c>
      <c r="F68" s="369">
        <v>750</v>
      </c>
      <c r="G68" s="451">
        <f t="shared" si="1"/>
        <v>93.75</v>
      </c>
    </row>
    <row r="69" spans="1:11" ht="15" customHeight="1" x14ac:dyDescent="0.25">
      <c r="A69" s="365"/>
      <c r="B69" s="375"/>
      <c r="C69" s="374"/>
      <c r="D69" s="439" t="s">
        <v>104</v>
      </c>
      <c r="E69" s="369">
        <v>180</v>
      </c>
      <c r="F69" s="369">
        <v>180</v>
      </c>
      <c r="G69" s="452">
        <f t="shared" si="1"/>
        <v>100</v>
      </c>
      <c r="I69" s="493"/>
    </row>
    <row r="70" spans="1:11" ht="15" customHeight="1" x14ac:dyDescent="0.25">
      <c r="A70" s="365"/>
      <c r="B70" s="375"/>
      <c r="C70" s="372"/>
      <c r="D70" s="401" t="s">
        <v>149</v>
      </c>
      <c r="E70" s="369">
        <v>500</v>
      </c>
      <c r="F70" s="369">
        <v>500</v>
      </c>
      <c r="G70" s="451">
        <f t="shared" si="1"/>
        <v>100</v>
      </c>
    </row>
    <row r="71" spans="1:11" ht="15" customHeight="1" x14ac:dyDescent="0.25">
      <c r="A71" s="365"/>
      <c r="B71" s="375"/>
      <c r="C71" s="367"/>
      <c r="D71" s="368" t="s">
        <v>116</v>
      </c>
      <c r="E71" s="369">
        <v>24</v>
      </c>
      <c r="F71" s="369">
        <v>4</v>
      </c>
      <c r="G71" s="451">
        <f t="shared" si="1"/>
        <v>16.666666666666668</v>
      </c>
    </row>
    <row r="72" spans="1:11" ht="15" customHeight="1" x14ac:dyDescent="0.25">
      <c r="A72" s="365"/>
      <c r="B72" s="375"/>
      <c r="C72" s="367"/>
      <c r="D72" s="368" t="s">
        <v>103</v>
      </c>
      <c r="E72" s="369">
        <v>14000</v>
      </c>
      <c r="F72" s="369">
        <v>16300</v>
      </c>
      <c r="G72" s="451">
        <f t="shared" si="1"/>
        <v>116.42857142857143</v>
      </c>
    </row>
    <row r="73" spans="1:11" ht="15" customHeight="1" x14ac:dyDescent="0.25">
      <c r="A73" s="365"/>
      <c r="B73" s="375"/>
      <c r="C73" s="367" t="s">
        <v>164</v>
      </c>
      <c r="D73" s="368" t="s">
        <v>185</v>
      </c>
      <c r="E73" s="369">
        <v>2800</v>
      </c>
      <c r="F73" s="369">
        <v>2700</v>
      </c>
      <c r="G73" s="451">
        <f t="shared" si="1"/>
        <v>96.428571428571431</v>
      </c>
    </row>
    <row r="74" spans="1:11" ht="15" customHeight="1" x14ac:dyDescent="0.25">
      <c r="A74" s="365"/>
      <c r="B74" s="375"/>
      <c r="C74" s="367"/>
      <c r="D74" s="368" t="s">
        <v>150</v>
      </c>
      <c r="E74" s="369">
        <v>7300</v>
      </c>
      <c r="F74" s="369">
        <v>8300</v>
      </c>
      <c r="G74" s="451">
        <f t="shared" si="1"/>
        <v>113.6986301369863</v>
      </c>
    </row>
    <row r="75" spans="1:11" ht="15" customHeight="1" x14ac:dyDescent="0.25">
      <c r="A75" s="365"/>
      <c r="B75" s="375"/>
      <c r="C75" s="367"/>
      <c r="D75" s="368" t="s">
        <v>186</v>
      </c>
      <c r="E75" s="369">
        <v>50</v>
      </c>
      <c r="F75" s="369">
        <v>50</v>
      </c>
      <c r="G75" s="451">
        <f t="shared" si="1"/>
        <v>100</v>
      </c>
    </row>
    <row r="76" spans="1:11" ht="15" customHeight="1" x14ac:dyDescent="0.25">
      <c r="A76" s="365"/>
      <c r="B76" s="375"/>
      <c r="C76" s="367"/>
      <c r="D76" s="368" t="s">
        <v>187</v>
      </c>
      <c r="E76" s="369">
        <v>150</v>
      </c>
      <c r="F76" s="369">
        <v>150</v>
      </c>
      <c r="G76" s="451">
        <f t="shared" si="1"/>
        <v>100</v>
      </c>
    </row>
    <row r="77" spans="1:11" ht="15" customHeight="1" x14ac:dyDescent="0.25">
      <c r="A77" s="365"/>
      <c r="B77" s="375"/>
      <c r="C77" s="367" t="s">
        <v>188</v>
      </c>
      <c r="D77" s="368" t="s">
        <v>189</v>
      </c>
      <c r="E77" s="369">
        <v>5</v>
      </c>
      <c r="F77" s="369">
        <v>5</v>
      </c>
      <c r="G77" s="451">
        <f t="shared" si="1"/>
        <v>100</v>
      </c>
    </row>
    <row r="78" spans="1:11" ht="15" customHeight="1" x14ac:dyDescent="0.25">
      <c r="A78" s="365"/>
      <c r="B78" s="375"/>
      <c r="C78" s="367"/>
      <c r="D78" s="368" t="s">
        <v>190</v>
      </c>
      <c r="E78" s="369">
        <v>5</v>
      </c>
      <c r="F78" s="369">
        <v>5</v>
      </c>
      <c r="G78" s="451">
        <f t="shared" si="1"/>
        <v>100</v>
      </c>
    </row>
    <row r="79" spans="1:11" ht="15" customHeight="1" x14ac:dyDescent="0.25">
      <c r="A79" s="402"/>
      <c r="B79" s="403"/>
      <c r="C79" s="371"/>
      <c r="D79" s="368" t="s">
        <v>191</v>
      </c>
      <c r="E79" s="369">
        <v>20</v>
      </c>
      <c r="F79" s="369">
        <v>20</v>
      </c>
      <c r="G79" s="451">
        <f t="shared" si="1"/>
        <v>100</v>
      </c>
    </row>
    <row r="80" spans="1:11" ht="15" customHeight="1" x14ac:dyDescent="0.25">
      <c r="A80" s="362" t="s">
        <v>276</v>
      </c>
      <c r="B80" s="388" t="s">
        <v>277</v>
      </c>
      <c r="C80" s="389"/>
      <c r="D80" s="399" t="s">
        <v>161</v>
      </c>
      <c r="E80" s="400">
        <f>SUM(E81:E89)</f>
        <v>25350</v>
      </c>
      <c r="F80" s="400">
        <f>SUM(F81:F90)</f>
        <v>27650</v>
      </c>
      <c r="G80" s="425">
        <f t="shared" ref="G80:G89" si="2">(F80*100)/E80</f>
        <v>109.07297830374753</v>
      </c>
      <c r="H80" s="22"/>
      <c r="K80" s="440"/>
    </row>
    <row r="81" spans="1:15" ht="15" customHeight="1" x14ac:dyDescent="0.25">
      <c r="A81" s="404"/>
      <c r="B81" s="391"/>
      <c r="C81" s="367"/>
      <c r="D81" s="368" t="s">
        <v>147</v>
      </c>
      <c r="E81" s="369">
        <v>2400</v>
      </c>
      <c r="F81" s="369">
        <v>3000</v>
      </c>
      <c r="G81" s="426">
        <f t="shared" si="2"/>
        <v>125</v>
      </c>
    </row>
    <row r="82" spans="1:15" ht="15" customHeight="1" x14ac:dyDescent="0.25">
      <c r="A82" s="404"/>
      <c r="B82" s="391"/>
      <c r="C82" s="367"/>
      <c r="D82" s="368" t="s">
        <v>113</v>
      </c>
      <c r="E82" s="369">
        <v>350</v>
      </c>
      <c r="F82" s="369">
        <v>350</v>
      </c>
      <c r="G82" s="426">
        <f t="shared" si="2"/>
        <v>100</v>
      </c>
    </row>
    <row r="83" spans="1:15" ht="15" customHeight="1" x14ac:dyDescent="0.25">
      <c r="A83" s="365"/>
      <c r="B83" s="370"/>
      <c r="C83" s="374"/>
      <c r="D83" s="376" t="s">
        <v>103</v>
      </c>
      <c r="E83" s="367">
        <v>150</v>
      </c>
      <c r="F83" s="367">
        <v>150</v>
      </c>
      <c r="G83" s="426">
        <f t="shared" si="2"/>
        <v>100</v>
      </c>
    </row>
    <row r="84" spans="1:15" ht="15" customHeight="1" x14ac:dyDescent="0.25">
      <c r="A84" s="365"/>
      <c r="B84" s="370"/>
      <c r="C84" s="374" t="s">
        <v>278</v>
      </c>
      <c r="D84" s="376" t="s">
        <v>152</v>
      </c>
      <c r="E84" s="367">
        <v>300</v>
      </c>
      <c r="F84" s="367">
        <v>250</v>
      </c>
      <c r="G84" s="426">
        <f t="shared" si="2"/>
        <v>83.333333333333329</v>
      </c>
    </row>
    <row r="85" spans="1:15" ht="15" customHeight="1" x14ac:dyDescent="0.25">
      <c r="A85" s="404"/>
      <c r="B85" s="391"/>
      <c r="C85" s="367" t="s">
        <v>232</v>
      </c>
      <c r="D85" s="368" t="s">
        <v>184</v>
      </c>
      <c r="E85" s="369">
        <v>4800</v>
      </c>
      <c r="F85" s="369">
        <v>4900</v>
      </c>
      <c r="G85" s="426">
        <f t="shared" si="2"/>
        <v>102.08333333333333</v>
      </c>
    </row>
    <row r="86" spans="1:15" ht="15" customHeight="1" x14ac:dyDescent="0.25">
      <c r="A86" s="404"/>
      <c r="B86" s="391"/>
      <c r="C86" s="367" t="s">
        <v>272</v>
      </c>
      <c r="D86" s="368" t="s">
        <v>116</v>
      </c>
      <c r="E86" s="369">
        <v>150</v>
      </c>
      <c r="F86" s="369">
        <v>700</v>
      </c>
      <c r="G86" s="426">
        <f t="shared" si="2"/>
        <v>466.66666666666669</v>
      </c>
    </row>
    <row r="87" spans="1:15" ht="15" customHeight="1" x14ac:dyDescent="0.25">
      <c r="A87" s="404"/>
      <c r="B87" s="391"/>
      <c r="C87" s="367" t="s">
        <v>233</v>
      </c>
      <c r="D87" s="368" t="s">
        <v>231</v>
      </c>
      <c r="E87" s="369">
        <v>15800</v>
      </c>
      <c r="F87" s="369">
        <v>16000</v>
      </c>
      <c r="G87" s="426">
        <f t="shared" si="2"/>
        <v>101.26582278481013</v>
      </c>
    </row>
    <row r="88" spans="1:15" ht="15" customHeight="1" x14ac:dyDescent="0.25">
      <c r="A88" s="365"/>
      <c r="B88" s="370"/>
      <c r="C88" s="374" t="s">
        <v>230</v>
      </c>
      <c r="D88" s="376" t="s">
        <v>248</v>
      </c>
      <c r="E88" s="369">
        <v>1200</v>
      </c>
      <c r="F88" s="369">
        <v>1200</v>
      </c>
      <c r="G88" s="426">
        <f t="shared" si="2"/>
        <v>100</v>
      </c>
    </row>
    <row r="89" spans="1:15" ht="15" customHeight="1" x14ac:dyDescent="0.25">
      <c r="A89" s="402"/>
      <c r="B89" s="405"/>
      <c r="C89" s="406" t="s">
        <v>279</v>
      </c>
      <c r="D89" s="407" t="s">
        <v>175</v>
      </c>
      <c r="E89" s="371">
        <v>200</v>
      </c>
      <c r="F89" s="371">
        <v>200</v>
      </c>
      <c r="G89" s="469">
        <f t="shared" si="2"/>
        <v>100</v>
      </c>
    </row>
    <row r="90" spans="1:15" s="53" customFormat="1" ht="15" customHeight="1" x14ac:dyDescent="0.25">
      <c r="A90" s="510"/>
      <c r="B90" s="405"/>
      <c r="C90" s="406" t="s">
        <v>347</v>
      </c>
      <c r="D90" s="407" t="s">
        <v>348</v>
      </c>
      <c r="E90" s="371">
        <v>0</v>
      </c>
      <c r="F90" s="371">
        <v>900</v>
      </c>
      <c r="G90" s="524" t="s">
        <v>337</v>
      </c>
      <c r="I90" s="488"/>
      <c r="J90" s="13"/>
      <c r="K90" s="13"/>
      <c r="L90" s="13"/>
      <c r="M90" s="13"/>
      <c r="N90" s="13"/>
      <c r="O90" s="13"/>
    </row>
    <row r="91" spans="1:15" ht="15" customHeight="1" x14ac:dyDescent="0.25">
      <c r="A91" s="362" t="s">
        <v>204</v>
      </c>
      <c r="B91" s="588" t="s">
        <v>205</v>
      </c>
      <c r="C91" s="589"/>
      <c r="D91" s="363"/>
      <c r="E91" s="62">
        <f>SUM(E92:E92)</f>
        <v>2480</v>
      </c>
      <c r="F91" s="62">
        <f>SUM(F92:F92)</f>
        <v>2480</v>
      </c>
      <c r="G91" s="425">
        <f t="shared" ref="G91:G92" si="3">(F91*100)/E91</f>
        <v>100</v>
      </c>
      <c r="K91" s="440"/>
    </row>
    <row r="92" spans="1:15" ht="15" customHeight="1" thickBot="1" x14ac:dyDescent="0.3">
      <c r="A92" s="402"/>
      <c r="B92" s="403"/>
      <c r="C92" s="406" t="s">
        <v>293</v>
      </c>
      <c r="D92" s="408" t="s">
        <v>161</v>
      </c>
      <c r="E92" s="409">
        <v>2480</v>
      </c>
      <c r="F92" s="409">
        <v>2480</v>
      </c>
      <c r="G92" s="469">
        <f t="shared" si="3"/>
        <v>100</v>
      </c>
    </row>
    <row r="93" spans="1:15" ht="17.100000000000001" customHeight="1" thickBot="1" x14ac:dyDescent="0.3">
      <c r="A93" s="575" t="s">
        <v>16</v>
      </c>
      <c r="B93" s="576"/>
      <c r="C93" s="577"/>
      <c r="D93" s="410"/>
      <c r="E93" s="411">
        <f>E7+E31+E52+E80+E91</f>
        <v>294853</v>
      </c>
      <c r="F93" s="411">
        <f>F7+F31+F52+F80+F91</f>
        <v>313118</v>
      </c>
      <c r="G93" s="468">
        <f>(F93*100)/E93</f>
        <v>106.19461223050131</v>
      </c>
      <c r="H93" s="27"/>
      <c r="J93" s="440"/>
      <c r="K93" s="440"/>
    </row>
    <row r="94" spans="1:15" x14ac:dyDescent="0.25">
      <c r="A94" s="13"/>
      <c r="B94" s="13"/>
      <c r="C94" s="13"/>
      <c r="D94" s="13"/>
      <c r="E94" s="240"/>
      <c r="F94" s="487"/>
      <c r="G94" s="39"/>
      <c r="H94" s="20"/>
    </row>
  </sheetData>
  <mergeCells count="11">
    <mergeCell ref="G18:G19"/>
    <mergeCell ref="A2:E2"/>
    <mergeCell ref="A18:A19"/>
    <mergeCell ref="A93:C93"/>
    <mergeCell ref="F18:F19"/>
    <mergeCell ref="B7:C7"/>
    <mergeCell ref="B31:C31"/>
    <mergeCell ref="B91:C91"/>
    <mergeCell ref="E18:E19"/>
    <mergeCell ref="C18:C19"/>
    <mergeCell ref="B18:B19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1"/>
  <sheetViews>
    <sheetView tabSelected="1" zoomScaleNormal="100" workbookViewId="0">
      <selection activeCell="D11" sqref="D11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5" width="14.7109375" customWidth="1"/>
    <col min="6" max="6" width="14.7109375" style="13" customWidth="1"/>
    <col min="7" max="7" width="14.7109375" customWidth="1"/>
  </cols>
  <sheetData>
    <row r="1" spans="1:9" x14ac:dyDescent="0.25">
      <c r="A1" s="3"/>
      <c r="B1" s="3"/>
      <c r="C1" s="3"/>
      <c r="D1" s="3"/>
    </row>
    <row r="2" spans="1:9" ht="18" x14ac:dyDescent="0.25">
      <c r="A2" s="3"/>
      <c r="B2" s="3"/>
      <c r="C2" s="5"/>
      <c r="D2" s="3"/>
      <c r="I2" s="13"/>
    </row>
    <row r="3" spans="1:9" ht="15.75" x14ac:dyDescent="0.25">
      <c r="A3" s="594" t="s">
        <v>192</v>
      </c>
      <c r="B3" s="595"/>
      <c r="C3" s="595"/>
      <c r="D3" s="595"/>
    </row>
    <row r="4" spans="1:9" ht="15.75" thickBot="1" x14ac:dyDescent="0.3">
      <c r="A4" s="3"/>
      <c r="B4" s="3"/>
      <c r="C4" s="3"/>
      <c r="D4" s="3"/>
      <c r="G4" s="17" t="s">
        <v>319</v>
      </c>
    </row>
    <row r="5" spans="1:9" x14ac:dyDescent="0.25">
      <c r="A5" s="180" t="s">
        <v>1</v>
      </c>
      <c r="B5" s="181" t="s">
        <v>2</v>
      </c>
      <c r="C5" s="182" t="s">
        <v>3</v>
      </c>
      <c r="D5" s="183"/>
      <c r="E5" s="55" t="s">
        <v>4</v>
      </c>
      <c r="F5" s="55" t="s">
        <v>225</v>
      </c>
      <c r="G5" s="58"/>
    </row>
    <row r="6" spans="1:9" x14ac:dyDescent="0.25">
      <c r="A6" s="184" t="s">
        <v>5</v>
      </c>
      <c r="B6" s="185" t="s">
        <v>6</v>
      </c>
      <c r="C6" s="186" t="s">
        <v>7</v>
      </c>
      <c r="D6" s="187" t="s">
        <v>8</v>
      </c>
      <c r="E6" s="56" t="s">
        <v>249</v>
      </c>
      <c r="F6" s="56" t="s">
        <v>215</v>
      </c>
      <c r="G6" s="59" t="s">
        <v>343</v>
      </c>
    </row>
    <row r="7" spans="1:9" ht="15" customHeight="1" thickBot="1" x14ac:dyDescent="0.3">
      <c r="A7" s="188" t="s">
        <v>9</v>
      </c>
      <c r="B7" s="197" t="s">
        <v>10</v>
      </c>
      <c r="C7" s="190"/>
      <c r="D7" s="191"/>
      <c r="E7" s="57" t="s">
        <v>323</v>
      </c>
      <c r="F7" s="57" t="s">
        <v>342</v>
      </c>
      <c r="G7" s="60" t="s">
        <v>226</v>
      </c>
    </row>
    <row r="8" spans="1:9" ht="15.75" x14ac:dyDescent="0.25">
      <c r="A8" s="412" t="s">
        <v>193</v>
      </c>
      <c r="B8" s="413"/>
      <c r="C8" s="413"/>
      <c r="D8" s="413"/>
      <c r="E8" s="414"/>
      <c r="F8" s="414"/>
      <c r="G8" s="453"/>
    </row>
    <row r="9" spans="1:9" x14ac:dyDescent="0.25">
      <c r="A9" s="101" t="s">
        <v>194</v>
      </c>
      <c r="B9" s="596" t="s">
        <v>195</v>
      </c>
      <c r="C9" s="559"/>
      <c r="D9" s="202"/>
      <c r="E9" s="67">
        <f>SUM(E11:E12)</f>
        <v>6770</v>
      </c>
      <c r="F9" s="67">
        <f>SUM(F11:F12)</f>
        <v>6775</v>
      </c>
      <c r="G9" s="504">
        <f t="shared" ref="G9" si="0">(F9*100)/E9</f>
        <v>100.07385524372231</v>
      </c>
    </row>
    <row r="10" spans="1:9" ht="15" customHeight="1" x14ac:dyDescent="0.25">
      <c r="A10" s="127"/>
      <c r="B10" s="143"/>
      <c r="C10" s="223" t="s">
        <v>196</v>
      </c>
      <c r="D10" s="142" t="s">
        <v>210</v>
      </c>
      <c r="E10" s="72"/>
      <c r="F10" s="72"/>
      <c r="G10" s="505"/>
    </row>
    <row r="11" spans="1:9" x14ac:dyDescent="0.25">
      <c r="A11" s="217"/>
      <c r="B11" s="415"/>
      <c r="C11" s="416"/>
      <c r="D11" s="285" t="s">
        <v>104</v>
      </c>
      <c r="E11" s="72">
        <v>270</v>
      </c>
      <c r="F11" s="72">
        <v>270</v>
      </c>
      <c r="G11" s="505">
        <f t="shared" ref="G11:G12" si="1">(F11*100)/E11</f>
        <v>100</v>
      </c>
    </row>
    <row r="12" spans="1:9" s="53" customFormat="1" x14ac:dyDescent="0.25">
      <c r="A12" s="478"/>
      <c r="B12" s="143"/>
      <c r="C12" s="223" t="s">
        <v>336</v>
      </c>
      <c r="D12" s="285" t="s">
        <v>104</v>
      </c>
      <c r="E12" s="72">
        <v>6500</v>
      </c>
      <c r="F12" s="72">
        <v>6505</v>
      </c>
      <c r="G12" s="505">
        <f t="shared" si="1"/>
        <v>100.07692307692308</v>
      </c>
    </row>
    <row r="13" spans="1:9" s="53" customFormat="1" x14ac:dyDescent="0.25">
      <c r="A13" s="478"/>
      <c r="B13" s="143"/>
      <c r="C13" s="223"/>
      <c r="D13" s="285"/>
      <c r="E13" s="72"/>
      <c r="F13" s="72"/>
      <c r="G13" s="505"/>
    </row>
    <row r="14" spans="1:9" x14ac:dyDescent="0.25">
      <c r="A14" s="217"/>
      <c r="B14" s="417"/>
      <c r="C14" s="238"/>
      <c r="D14" s="418"/>
      <c r="E14" s="72"/>
      <c r="F14" s="72"/>
      <c r="G14" s="505"/>
    </row>
    <row r="15" spans="1:9" x14ac:dyDescent="0.25">
      <c r="A15" s="174" t="s">
        <v>211</v>
      </c>
      <c r="B15" s="419" t="s">
        <v>206</v>
      </c>
      <c r="C15" s="420"/>
      <c r="D15" s="421"/>
      <c r="E15" s="67">
        <f>E17</f>
        <v>75</v>
      </c>
      <c r="F15" s="67">
        <f>F17</f>
        <v>75</v>
      </c>
      <c r="G15" s="504">
        <f t="shared" ref="G15" si="2">(F15*100)/E15</f>
        <v>100</v>
      </c>
    </row>
    <row r="16" spans="1:9" x14ac:dyDescent="0.25">
      <c r="A16" s="174"/>
      <c r="B16" s="422"/>
      <c r="C16" s="419" t="s">
        <v>212</v>
      </c>
      <c r="D16" s="421"/>
      <c r="E16" s="72"/>
      <c r="F16" s="72"/>
      <c r="G16" s="505"/>
    </row>
    <row r="17" spans="1:9" ht="15.75" thickBot="1" x14ac:dyDescent="0.3">
      <c r="A17" s="127"/>
      <c r="B17" s="423"/>
      <c r="C17" s="223" t="s">
        <v>197</v>
      </c>
      <c r="D17" s="142" t="s">
        <v>198</v>
      </c>
      <c r="E17" s="72">
        <v>75</v>
      </c>
      <c r="F17" s="72">
        <v>75</v>
      </c>
      <c r="G17" s="505">
        <f t="shared" ref="G17" si="3">(F17*100)/E17</f>
        <v>100</v>
      </c>
    </row>
    <row r="18" spans="1:9" ht="16.5" thickBot="1" x14ac:dyDescent="0.3">
      <c r="A18" s="541" t="s">
        <v>16</v>
      </c>
      <c r="B18" s="542"/>
      <c r="C18" s="543"/>
      <c r="D18" s="424"/>
      <c r="E18" s="65">
        <f>E9+E15</f>
        <v>6845</v>
      </c>
      <c r="F18" s="65">
        <f>F9+F15</f>
        <v>6850</v>
      </c>
      <c r="G18" s="506">
        <f t="shared" ref="G18" si="4">(F18*100)/E18</f>
        <v>100.07304601899196</v>
      </c>
      <c r="H18" s="27"/>
      <c r="I18" s="26"/>
    </row>
    <row r="19" spans="1:9" x14ac:dyDescent="0.25">
      <c r="E19" s="29"/>
      <c r="F19" s="522"/>
      <c r="G19" s="30"/>
      <c r="H19" s="20"/>
    </row>
    <row r="20" spans="1:9" ht="15" customHeight="1" x14ac:dyDescent="0.25">
      <c r="E20" s="15"/>
      <c r="F20" s="23"/>
    </row>
    <row r="21" spans="1:9" x14ac:dyDescent="0.25">
      <c r="E21" s="19"/>
      <c r="F21" s="523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2</vt:i4>
      </vt:variant>
    </vt:vector>
  </HeadingPairs>
  <TitlesOfParts>
    <vt:vector size="12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2022-02-03T05:46:04Z</cp:lastPrinted>
  <dcterms:created xsi:type="dcterms:W3CDTF">2014-06-06T09:29:24Z</dcterms:created>
  <dcterms:modified xsi:type="dcterms:W3CDTF">2022-02-03T05:46:12Z</dcterms:modified>
</cp:coreProperties>
</file>